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Jo metalore" sheetId="1" r:id="rId1"/>
    <sheet name="Metalore" sheetId="2" r:id="rId2"/>
    <sheet name="Fjalkalimi" sheetId="3" r:id="rId3"/>
  </sheets>
  <definedNames>
    <definedName name="_xlnm.Print_Area" localSheetId="0">'Jo metalore'!$B$2:$K$28</definedName>
    <definedName name="_xlnm.Print_Area" localSheetId="1">'Metalore'!$B$2:$AI$25</definedName>
  </definedNames>
  <calcPr fullCalcOnLoad="1"/>
</workbook>
</file>

<file path=xl/sharedStrings.xml><?xml version="1.0" encoding="utf-8"?>
<sst xmlns="http://schemas.openxmlformats.org/spreadsheetml/2006/main" count="121" uniqueCount="94">
  <si>
    <t>a</t>
  </si>
  <si>
    <t>c</t>
  </si>
  <si>
    <t>d</t>
  </si>
  <si>
    <t>e</t>
  </si>
  <si>
    <t>f</t>
  </si>
  <si>
    <t>l</t>
  </si>
  <si>
    <t>m</t>
  </si>
  <si>
    <t>i</t>
  </si>
  <si>
    <t>TM1</t>
  </si>
  <si>
    <t>TM2</t>
  </si>
  <si>
    <t>TM3</t>
  </si>
  <si>
    <t>TM4</t>
  </si>
  <si>
    <t>ton</t>
  </si>
  <si>
    <t>Unë i poshtë nënshkruari deklaroi se të dhënat e paraqitura më lartë përputhen më realitetin dhe gjendjen momentale të minierës.</t>
  </si>
  <si>
    <t xml:space="preserve">                         </t>
  </si>
  <si>
    <t>h</t>
  </si>
  <si>
    <t>Sasia e koncentratit të prodhuar</t>
  </si>
  <si>
    <t>n</t>
  </si>
  <si>
    <t>o</t>
  </si>
  <si>
    <t>g</t>
  </si>
  <si>
    <t>r</t>
  </si>
  <si>
    <t>s</t>
  </si>
  <si>
    <t>t</t>
  </si>
  <si>
    <t>u</t>
  </si>
  <si>
    <t>Prodhimi i planifikuar</t>
  </si>
  <si>
    <t xml:space="preserve">Gjeologu i minierës:                                                                                                                                                                                               </t>
  </si>
  <si>
    <r>
      <t>Vërejtje;</t>
    </r>
    <r>
      <rPr>
        <sz val="11"/>
        <rFont val="Arial"/>
        <family val="2"/>
      </rPr>
      <t xml:space="preserve"> Raportit vjetor të rezervave duhet ti bashkëngjitet edhe situacioni i matjeve gjeodezike në terren për çdo fund vit.</t>
    </r>
  </si>
  <si>
    <t>Gjeologjike</t>
  </si>
  <si>
    <t>v</t>
  </si>
  <si>
    <t>Periudha kohore e raportimit</t>
  </si>
  <si>
    <t>j</t>
  </si>
  <si>
    <t>k</t>
  </si>
  <si>
    <t>p</t>
  </si>
  <si>
    <t>q</t>
  </si>
  <si>
    <t>b</t>
  </si>
  <si>
    <t>Shfrytëzueshme</t>
  </si>
  <si>
    <t xml:space="preserve">Përmbajtja mesatare e metaleve në xeheror të shfrytëzuar                       </t>
  </si>
  <si>
    <t>Lagështia</t>
  </si>
  <si>
    <t>%</t>
  </si>
  <si>
    <t>Sasi e koncentratit te pritur</t>
  </si>
  <si>
    <t>Ag g/t</t>
  </si>
  <si>
    <t>Pb%</t>
  </si>
  <si>
    <t>Zn%</t>
  </si>
  <si>
    <t>Au g/t</t>
  </si>
  <si>
    <t>Pb(t)</t>
  </si>
  <si>
    <t>Zn(t)</t>
  </si>
  <si>
    <t>Ag(kg)</t>
  </si>
  <si>
    <t>Au(kg)</t>
  </si>
  <si>
    <r>
      <t>Metali i paster</t>
    </r>
    <r>
      <rPr>
        <sz val="12"/>
        <rFont val="Arial"/>
        <family val="2"/>
      </rPr>
      <t xml:space="preserve">                                                        </t>
    </r>
  </si>
  <si>
    <t>Kalkulimi i lageshtis se punduruar)</t>
  </si>
  <si>
    <r>
      <t>Kolonat 2(c,d,e,f; k,l,m,n; s,t,u,v) -</t>
    </r>
    <r>
      <rPr>
        <sz val="11"/>
        <rFont val="Arial"/>
        <family val="2"/>
      </rPr>
      <t>lloji 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mineralit/metalit dhe njësia psh. (Pb%; Zn%; Ag g/t; …etj)</t>
    </r>
  </si>
  <si>
    <r>
      <t>Kolona 3(a)</t>
    </r>
    <r>
      <rPr>
        <sz val="11"/>
        <rFont val="Arial"/>
        <family val="2"/>
      </rPr>
      <t xml:space="preserve"> - Rezervat gjeologjike; nga elaborati gjeologjik- nëse kemi të bëjmë më licencë të re, ose nga raportimet paraprake të ndërmarrjes</t>
    </r>
    <r>
      <rPr>
        <b/>
        <sz val="11"/>
        <rFont val="Arial"/>
        <family val="2"/>
      </rPr>
      <t xml:space="preserve"> 7(a), </t>
    </r>
  </si>
  <si>
    <r>
      <t>Kolona 3(b)</t>
    </r>
    <r>
      <rPr>
        <sz val="11"/>
        <rFont val="Arial"/>
        <family val="2"/>
      </rPr>
      <t xml:space="preserve"> - Rezervat shfrytëzueshme; nga elaborati i shfrytëzimit - nëse kemi të bëjmë më licencë të re, ose nga raportimet paraprake të ndërmarrjes </t>
    </r>
    <r>
      <rPr>
        <b/>
        <sz val="11"/>
        <rFont val="Arial"/>
        <family val="2"/>
      </rPr>
      <t xml:space="preserve">7(b) </t>
    </r>
  </si>
  <si>
    <r>
      <t>Kolonat 2(o,p,q,r) -</t>
    </r>
    <r>
      <rPr>
        <sz val="11"/>
        <rFont val="Arial"/>
        <family val="2"/>
      </rPr>
      <t>njësia për sasin e koncentratit të prodhuar sipas lëndes minerale/metalit psh. (Pb(t), Zn(t), Ag(kg), Au(kg) ….etj)</t>
    </r>
  </si>
  <si>
    <t xml:space="preserve">Vula e ndërmarrjes                                </t>
  </si>
  <si>
    <t>Pronari i ndërmarrjes</t>
  </si>
  <si>
    <t>TM1,TM2,TM3,TM4</t>
  </si>
  <si>
    <t xml:space="preserve">Planifikimi i prodhimtarisë    </t>
  </si>
  <si>
    <t>Rezerva të shfrytëzuara</t>
  </si>
  <si>
    <t xml:space="preserve">Rezerva gjeologjike </t>
  </si>
  <si>
    <t>Rezerva të shfrytëzueshme</t>
  </si>
  <si>
    <t>Përiudha kohore e raportimit</t>
  </si>
  <si>
    <t xml:space="preserve">Të shfrytëzueshme </t>
  </si>
  <si>
    <r>
      <t>Kolona 1(a)</t>
    </r>
    <r>
      <rPr>
        <sz val="11"/>
        <rFont val="Arial"/>
        <family val="2"/>
      </rPr>
      <t xml:space="preserve"> - Rezervat gjeologjike; nga elaborati gjeologjik- nëse kemi të bëjmë më licencë të re, ose nga raportimet paraprake të ndërmarrjes</t>
    </r>
    <r>
      <rPr>
        <b/>
        <sz val="11"/>
        <rFont val="Arial"/>
        <family val="2"/>
      </rPr>
      <t xml:space="preserve"> 5(a), </t>
    </r>
  </si>
  <si>
    <r>
      <t>Kolona 1(b)</t>
    </r>
    <r>
      <rPr>
        <sz val="11"/>
        <rFont val="Arial"/>
        <family val="2"/>
      </rPr>
      <t xml:space="preserve"> - Rezervat shfrytëzueshme; nga elaborati i shfrytëzimit - nëse kemi të bëjmë më licencë të re, ose nga raportimet paraprake të ndërmarrjes </t>
    </r>
    <r>
      <rPr>
        <b/>
        <sz val="11"/>
        <rFont val="Arial"/>
        <family val="2"/>
      </rPr>
      <t xml:space="preserve">5(b) </t>
    </r>
  </si>
  <si>
    <r>
      <t xml:space="preserve">Kolona 1,2,3,4 (c) - </t>
    </r>
    <r>
      <rPr>
        <sz val="11"/>
        <rFont val="Arial"/>
        <family val="2"/>
      </rPr>
      <t>Planifikimi i prodhimtarisë;  nga elaborati i shfrytëzimit- nëse kemi të bëjmë më licencë të re, apo planifikim tjetër nëse ndërmarrja ndërkohë e ka ndryshuar në baza  tremujore.</t>
    </r>
  </si>
  <si>
    <r>
      <t xml:space="preserve">Kolona 1,2,3,4 (d) - </t>
    </r>
    <r>
      <rPr>
        <sz val="11"/>
        <rFont val="Arial"/>
        <family val="2"/>
      </rPr>
      <t>Rezervat të shfrytëzuara (Sasia e shfrytëzuar në periudhën e raportimit)</t>
    </r>
  </si>
  <si>
    <t>e = a - d</t>
  </si>
  <si>
    <t>f = b - d</t>
  </si>
  <si>
    <r>
      <t xml:space="preserve">Kolonat 1,2,3,4 (e,f) - </t>
    </r>
    <r>
      <rPr>
        <sz val="11"/>
        <rFont val="Arial"/>
        <family val="2"/>
      </rPr>
      <t>Rezervat e tanishme ne vendburim</t>
    </r>
  </si>
  <si>
    <r>
      <t xml:space="preserve">Kolonat 2,3,4 (a,b) - </t>
    </r>
    <r>
      <rPr>
        <sz val="11"/>
        <rFont val="Arial"/>
        <family val="2"/>
      </rPr>
      <t>barten nga trmujoret paraprak te kolonave (e,f)</t>
    </r>
  </si>
  <si>
    <r>
      <t>Vërejtje;</t>
    </r>
    <r>
      <rPr>
        <sz val="11"/>
        <rFont val="Arial"/>
        <family val="2"/>
      </rPr>
      <t xml:space="preserve"> Raportit vjetor të rezervave duhet ti bashkëngjitet: situacioni i matjeve gjeodezike në terren për çdo fund vit, profilet në zonën e shfrytëzuar dhe sqarime të të tjera nëse ndermarrja e shef të arsyeshme.</t>
    </r>
  </si>
  <si>
    <t xml:space="preserve">Përsoni përgjegjës i minierës:                                                                                                                                                                                               </t>
  </si>
  <si>
    <t>Nr. i rendit</t>
  </si>
  <si>
    <r>
      <t xml:space="preserve">Kolonat 5 (a,b) dhe (e,f) - </t>
    </r>
    <r>
      <rPr>
        <sz val="11"/>
        <rFont val="Arial"/>
        <family val="2"/>
      </rPr>
      <t>Rezervat e mbetura në vendburim nga shfrytëzimi i tremujorve apo vitit paraprak dhe më të njejtat rezerva fillon tremujori apo viti vijues</t>
    </r>
  </si>
  <si>
    <t>Sasi e metalit/mineralit te pritshem nga rezervat e shfrytëzueshme</t>
  </si>
  <si>
    <t>Gjendja e rezervave në vendshfrytëzim</t>
  </si>
  <si>
    <t>Emri dhe Mbiemri;</t>
  </si>
  <si>
    <t xml:space="preserve">Nënshkrimi;         </t>
  </si>
  <si>
    <t xml:space="preserve">Nënshkrimi;          </t>
  </si>
  <si>
    <r>
      <t>Kolonat (o,p,q,r,s,t,u,v) -</t>
    </r>
    <r>
      <rPr>
        <sz val="11"/>
        <rFont val="Arial"/>
        <family val="2"/>
      </rPr>
      <t>plotësohen vetëm nga ndërmarrjet që prodhojn koncentrat</t>
    </r>
  </si>
  <si>
    <t xml:space="preserve">Nënshkrimi;   </t>
  </si>
  <si>
    <t xml:space="preserve">Nënshkrimi;      </t>
  </si>
  <si>
    <r>
      <t>Sipërfaqja e zonës së licencuar m</t>
    </r>
    <r>
      <rPr>
        <vertAlign val="superscript"/>
        <sz val="14"/>
        <rFont val="Times New Roman"/>
        <family val="1"/>
      </rPr>
      <t>2</t>
    </r>
  </si>
  <si>
    <r>
      <t>ton / m</t>
    </r>
    <r>
      <rPr>
        <b/>
        <vertAlign val="superscript"/>
        <sz val="14"/>
        <rFont val="Times New Roman"/>
        <family val="1"/>
      </rPr>
      <t>3</t>
    </r>
  </si>
  <si>
    <r>
      <t>Rezervat fillestare</t>
    </r>
    <r>
      <rPr>
        <i/>
        <sz val="14"/>
        <rFont val="Times New Roman"/>
        <family val="1"/>
      </rPr>
      <t xml:space="preserve">                                  (në zonën e licencuar)</t>
    </r>
  </si>
  <si>
    <r>
      <t>Rezervat e tanishme</t>
    </r>
    <r>
      <rPr>
        <i/>
        <sz val="14"/>
        <rFont val="Times New Roman"/>
        <family val="1"/>
      </rPr>
      <t xml:space="preserve">                                               (në zonën e licencuar)</t>
    </r>
  </si>
  <si>
    <r>
      <t xml:space="preserve">Rezervat </t>
    </r>
    <r>
      <rPr>
        <i/>
        <sz val="14"/>
        <rFont val="Arial"/>
        <family val="2"/>
      </rPr>
      <t>(Në zonën e licencuar)</t>
    </r>
  </si>
  <si>
    <r>
      <t>Përmbajtja mesatare e metaleve në xeheror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(Sipas elaboratit gjeologjik)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 </t>
    </r>
  </si>
  <si>
    <r>
      <t xml:space="preserve">Rezervat e shfrytëzuara </t>
    </r>
    <r>
      <rPr>
        <i/>
        <sz val="14"/>
        <rFont val="Arial"/>
        <family val="2"/>
      </rPr>
      <t>(më lagështi)</t>
    </r>
  </si>
  <si>
    <r>
      <t xml:space="preserve">Rezervat e shfrytëzuara </t>
    </r>
    <r>
      <rPr>
        <i/>
        <sz val="14"/>
        <rFont val="Arial"/>
        <family val="2"/>
      </rPr>
      <t>(pa lagështi)</t>
    </r>
  </si>
  <si>
    <r>
      <t xml:space="preserve">Përmbajtja mesatare e metaleve në koncentrat    </t>
    </r>
    <r>
      <rPr>
        <sz val="14"/>
        <rFont val="Arial"/>
        <family val="2"/>
      </rPr>
      <t xml:space="preserve">                                                        </t>
    </r>
  </si>
  <si>
    <t>Fjalëkalimi i brojtjes së tabelave-formulave</t>
  </si>
  <si>
    <t>Sa i perket raportimeve, nuk është e preferueshme dhe e nevojshme që të kryeht ky veprim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</si>
</sst>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€&quot;#,##0_);\(&quot;€&quot;#,##0\)"/>
    <numFmt numFmtId="169" formatCode="&quot;€&quot;#,##0_);[Red]\(&quot;€&quot;#,##0\)"/>
    <numFmt numFmtId="170" formatCode="&quot;€&quot;#,##0.00_);\(&quot;€&quot;#,##0.00\)"/>
    <numFmt numFmtId="171" formatCode="&quot;€&quot;#,##0.00_);[Red]\(&quot;€&quot;#,##0.00\)"/>
    <numFmt numFmtId="172" formatCode="_(&quot;€&quot;* #,##0_);_(&quot;€&quot;* \(#,##0\);_(&quot;€&quot;* &quot;-&quot;_);_(@_)"/>
    <numFmt numFmtId="173" formatCode="_(&quot;€&quot;* #,##0.00_);_(&quot;€&quot;* \(#,##0.00\);_(&quot;€&quot;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"/>
    <numFmt numFmtId="186" formatCode="#,##0.0"/>
    <numFmt numFmtId="187" formatCode="#,##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  <numFmt numFmtId="194" formatCode="&quot;Po&quot;;&quot;Po&quot;;&quot;Jo&quot;"/>
    <numFmt numFmtId="195" formatCode="&quot;Saktë&quot;;&quot;Saktë&quot;;&quot;Pasaktë&quot;"/>
    <numFmt numFmtId="196" formatCode="&quot;Kyç&quot;;&quot;Kyç&quot;;&quot;Çkyç&quot;"/>
    <numFmt numFmtId="197" formatCode="#,##0.0000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2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0" fillId="25" borderId="7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9" applyNumberFormat="0" applyAlignment="0" applyProtection="0"/>
  </cellStyleXfs>
  <cellXfs count="184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17" fillId="34" borderId="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12" fillId="34" borderId="0" xfId="0" applyFont="1" applyFill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3" fontId="15" fillId="34" borderId="0" xfId="0" applyNumberFormat="1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wrapText="1"/>
    </xf>
    <xf numFmtId="0" fontId="10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19" borderId="10" xfId="0" applyFont="1" applyFill="1" applyBorder="1" applyAlignment="1" applyProtection="1">
      <alignment horizontal="center" wrapText="1"/>
      <protection/>
    </xf>
    <xf numFmtId="0" fontId="4" fillId="19" borderId="11" xfId="0" applyFont="1" applyFill="1" applyBorder="1" applyAlignment="1" applyProtection="1">
      <alignment horizontal="center" wrapText="1"/>
      <protection/>
    </xf>
    <xf numFmtId="0" fontId="4" fillId="19" borderId="12" xfId="0" applyFont="1" applyFill="1" applyBorder="1" applyAlignment="1" applyProtection="1">
      <alignment horizontal="center" wrapText="1"/>
      <protection/>
    </xf>
    <xf numFmtId="0" fontId="15" fillId="19" borderId="11" xfId="0" applyFont="1" applyFill="1" applyBorder="1" applyAlignment="1" applyProtection="1">
      <alignment/>
      <protection/>
    </xf>
    <xf numFmtId="0" fontId="15" fillId="19" borderId="10" xfId="0" applyFont="1" applyFill="1" applyBorder="1" applyAlignment="1" applyProtection="1">
      <alignment/>
      <protection/>
    </xf>
    <xf numFmtId="0" fontId="15" fillId="19" borderId="12" xfId="0" applyFont="1" applyFill="1" applyBorder="1" applyAlignment="1" applyProtection="1">
      <alignment/>
      <protection/>
    </xf>
    <xf numFmtId="4" fontId="15" fillId="19" borderId="11" xfId="0" applyNumberFormat="1" applyFont="1" applyFill="1" applyBorder="1" applyAlignment="1" applyProtection="1">
      <alignment/>
      <protection/>
    </xf>
    <xf numFmtId="4" fontId="15" fillId="19" borderId="10" xfId="0" applyNumberFormat="1" applyFont="1" applyFill="1" applyBorder="1" applyAlignment="1" applyProtection="1">
      <alignment/>
      <protection/>
    </xf>
    <xf numFmtId="4" fontId="15" fillId="19" borderId="12" xfId="0" applyNumberFormat="1" applyFont="1" applyFill="1" applyBorder="1" applyAlignment="1" applyProtection="1">
      <alignment/>
      <protection/>
    </xf>
    <xf numFmtId="4" fontId="15" fillId="19" borderId="13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4" fontId="0" fillId="34" borderId="0" xfId="0" applyNumberFormat="1" applyFont="1" applyFill="1" applyBorder="1" applyAlignment="1" applyProtection="1">
      <alignment horizontal="center" wrapText="1"/>
      <protection/>
    </xf>
    <xf numFmtId="10" fontId="0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 horizontal="center"/>
      <protection/>
    </xf>
    <xf numFmtId="0" fontId="10" fillId="19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17" fillId="34" borderId="0" xfId="0" applyFont="1" applyFill="1" applyBorder="1" applyAlignment="1" applyProtection="1">
      <alignment horizontal="left" wrapText="1"/>
      <protection/>
    </xf>
    <xf numFmtId="0" fontId="17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 horizontal="left" wrapText="1"/>
      <protection/>
    </xf>
    <xf numFmtId="0" fontId="62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18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19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10" fillId="34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/>
      <protection locked="0"/>
    </xf>
    <xf numFmtId="0" fontId="16" fillId="34" borderId="14" xfId="0" applyFont="1" applyFill="1" applyBorder="1" applyAlignment="1" applyProtection="1">
      <alignment/>
      <protection locked="0"/>
    </xf>
    <xf numFmtId="0" fontId="16" fillId="34" borderId="15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0" fontId="16" fillId="34" borderId="19" xfId="0" applyFont="1" applyFill="1" applyBorder="1" applyAlignment="1">
      <alignment vertical="center" wrapText="1"/>
    </xf>
    <xf numFmtId="4" fontId="16" fillId="10" borderId="19" xfId="0" applyNumberFormat="1" applyFont="1" applyFill="1" applyBorder="1" applyAlignment="1" applyProtection="1">
      <alignment vertical="center" wrapText="1"/>
      <protection locked="0"/>
    </xf>
    <xf numFmtId="4" fontId="16" fillId="34" borderId="19" xfId="0" applyNumberFormat="1" applyFont="1" applyFill="1" applyBorder="1" applyAlignment="1">
      <alignment vertical="center" wrapText="1"/>
    </xf>
    <xf numFmtId="4" fontId="16" fillId="34" borderId="20" xfId="0" applyNumberFormat="1" applyFont="1" applyFill="1" applyBorder="1" applyAlignment="1">
      <alignment vertical="center" wrapText="1"/>
    </xf>
    <xf numFmtId="0" fontId="16" fillId="34" borderId="11" xfId="0" applyFont="1" applyFill="1" applyBorder="1" applyAlignment="1">
      <alignment/>
    </xf>
    <xf numFmtId="0" fontId="16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vertical="center" wrapText="1"/>
    </xf>
    <xf numFmtId="4" fontId="16" fillId="10" borderId="10" xfId="0" applyNumberFormat="1" applyFont="1" applyFill="1" applyBorder="1" applyAlignment="1" applyProtection="1">
      <alignment vertical="center" wrapText="1"/>
      <protection locked="0"/>
    </xf>
    <xf numFmtId="4" fontId="16" fillId="34" borderId="12" xfId="0" applyNumberFormat="1" applyFont="1" applyFill="1" applyBorder="1" applyAlignment="1">
      <alignment vertical="center" wrapText="1"/>
    </xf>
    <xf numFmtId="0" fontId="16" fillId="34" borderId="13" xfId="0" applyFont="1" applyFill="1" applyBorder="1" applyAlignment="1">
      <alignment/>
    </xf>
    <xf numFmtId="0" fontId="16" fillId="34" borderId="16" xfId="0" applyFont="1" applyFill="1" applyBorder="1" applyAlignment="1">
      <alignment vertical="center" wrapText="1"/>
    </xf>
    <xf numFmtId="4" fontId="16" fillId="34" borderId="16" xfId="0" applyNumberFormat="1" applyFont="1" applyFill="1" applyBorder="1" applyAlignment="1">
      <alignment vertical="center" wrapText="1"/>
    </xf>
    <xf numFmtId="4" fontId="16" fillId="34" borderId="17" xfId="0" applyNumberFormat="1" applyFont="1" applyFill="1" applyBorder="1" applyAlignment="1">
      <alignment vertical="center" wrapText="1"/>
    </xf>
    <xf numFmtId="0" fontId="19" fillId="34" borderId="10" xfId="0" applyFont="1" applyFill="1" applyBorder="1" applyAlignment="1" applyProtection="1">
      <alignment horizontal="center" wrapText="1"/>
      <protection/>
    </xf>
    <xf numFmtId="0" fontId="19" fillId="34" borderId="11" xfId="0" applyFont="1" applyFill="1" applyBorder="1" applyAlignment="1" applyProtection="1">
      <alignment horizontal="left" wrapText="1"/>
      <protection/>
    </xf>
    <xf numFmtId="0" fontId="19" fillId="34" borderId="10" xfId="0" applyFont="1" applyFill="1" applyBorder="1" applyAlignment="1" applyProtection="1">
      <alignment vertical="top" wrapText="1"/>
      <protection/>
    </xf>
    <xf numFmtId="0" fontId="19" fillId="19" borderId="10" xfId="0" applyFont="1" applyFill="1" applyBorder="1" applyAlignment="1" applyProtection="1">
      <alignment horizontal="center" wrapText="1"/>
      <protection/>
    </xf>
    <xf numFmtId="0" fontId="19" fillId="34" borderId="12" xfId="0" applyFont="1" applyFill="1" applyBorder="1" applyAlignment="1" applyProtection="1">
      <alignment horizontal="center" wrapText="1"/>
      <protection/>
    </xf>
    <xf numFmtId="0" fontId="19" fillId="34" borderId="13" xfId="0" applyFont="1" applyFill="1" applyBorder="1" applyAlignment="1" applyProtection="1">
      <alignment horizontal="left" wrapText="1"/>
      <protection/>
    </xf>
    <xf numFmtId="0" fontId="19" fillId="34" borderId="16" xfId="0" applyFont="1" applyFill="1" applyBorder="1" applyAlignment="1" applyProtection="1">
      <alignment vertical="top" wrapText="1"/>
      <protection/>
    </xf>
    <xf numFmtId="0" fontId="25" fillId="34" borderId="16" xfId="0" applyFont="1" applyFill="1" applyBorder="1" applyAlignment="1" applyProtection="1">
      <alignment horizontal="center"/>
      <protection/>
    </xf>
    <xf numFmtId="0" fontId="25" fillId="10" borderId="16" xfId="0" applyFont="1" applyFill="1" applyBorder="1" applyAlignment="1" applyProtection="1">
      <alignment/>
      <protection locked="0"/>
    </xf>
    <xf numFmtId="0" fontId="25" fillId="19" borderId="16" xfId="0" applyFont="1" applyFill="1" applyBorder="1" applyAlignment="1" applyProtection="1">
      <alignment/>
      <protection/>
    </xf>
    <xf numFmtId="0" fontId="25" fillId="34" borderId="16" xfId="0" applyFont="1" applyFill="1" applyBorder="1" applyAlignment="1" applyProtection="1">
      <alignment/>
      <protection/>
    </xf>
    <xf numFmtId="0" fontId="25" fillId="10" borderId="16" xfId="0" applyFont="1" applyFill="1" applyBorder="1" applyAlignment="1" applyProtection="1">
      <alignment horizontal="center"/>
      <protection locked="0"/>
    </xf>
    <xf numFmtId="0" fontId="25" fillId="34" borderId="17" xfId="0" applyFont="1" applyFill="1" applyBorder="1" applyAlignment="1" applyProtection="1">
      <alignment/>
      <protection/>
    </xf>
    <xf numFmtId="0" fontId="19" fillId="34" borderId="18" xfId="0" applyFont="1" applyFill="1" applyBorder="1" applyAlignment="1" applyProtection="1">
      <alignment horizontal="left" wrapText="1"/>
      <protection/>
    </xf>
    <xf numFmtId="0" fontId="19" fillId="34" borderId="19" xfId="0" applyFont="1" applyFill="1" applyBorder="1" applyAlignment="1" applyProtection="1">
      <alignment horizontal="left" vertical="center" wrapText="1"/>
      <protection/>
    </xf>
    <xf numFmtId="4" fontId="25" fillId="10" borderId="19" xfId="0" applyNumberFormat="1" applyFont="1" applyFill="1" applyBorder="1" applyAlignment="1" applyProtection="1">
      <alignment horizontal="right" wrapText="1"/>
      <protection locked="0"/>
    </xf>
    <xf numFmtId="4" fontId="25" fillId="10" borderId="19" xfId="0" applyNumberFormat="1" applyFont="1" applyFill="1" applyBorder="1" applyAlignment="1" applyProtection="1">
      <alignment horizontal="right"/>
      <protection locked="0"/>
    </xf>
    <xf numFmtId="2" fontId="25" fillId="10" borderId="19" xfId="0" applyNumberFormat="1" applyFont="1" applyFill="1" applyBorder="1" applyAlignment="1" applyProtection="1">
      <alignment horizontal="right"/>
      <protection locked="0"/>
    </xf>
    <xf numFmtId="2" fontId="25" fillId="19" borderId="10" xfId="0" applyNumberFormat="1" applyFont="1" applyFill="1" applyBorder="1" applyAlignment="1" applyProtection="1">
      <alignment horizontal="right"/>
      <protection/>
    </xf>
    <xf numFmtId="3" fontId="25" fillId="10" borderId="19" xfId="0" applyNumberFormat="1" applyFont="1" applyFill="1" applyBorder="1" applyAlignment="1" applyProtection="1">
      <alignment horizontal="right"/>
      <protection locked="0"/>
    </xf>
    <xf numFmtId="4" fontId="25" fillId="19" borderId="19" xfId="0" applyNumberFormat="1" applyFont="1" applyFill="1" applyBorder="1" applyAlignment="1" applyProtection="1">
      <alignment horizontal="right"/>
      <protection/>
    </xf>
    <xf numFmtId="4" fontId="25" fillId="34" borderId="19" xfId="0" applyNumberFormat="1" applyFont="1" applyFill="1" applyBorder="1" applyAlignment="1" applyProtection="1">
      <alignment horizontal="right"/>
      <protection/>
    </xf>
    <xf numFmtId="4" fontId="25" fillId="10" borderId="20" xfId="0" applyNumberFormat="1" applyFont="1" applyFill="1" applyBorder="1" applyAlignment="1" applyProtection="1">
      <alignment horizontal="right"/>
      <protection locked="0"/>
    </xf>
    <xf numFmtId="0" fontId="19" fillId="34" borderId="10" xfId="0" applyFont="1" applyFill="1" applyBorder="1" applyAlignment="1" applyProtection="1">
      <alignment horizontal="left" vertical="center" wrapText="1"/>
      <protection/>
    </xf>
    <xf numFmtId="4" fontId="25" fillId="34" borderId="10" xfId="0" applyNumberFormat="1" applyFont="1" applyFill="1" applyBorder="1" applyAlignment="1" applyProtection="1">
      <alignment horizontal="right" wrapText="1"/>
      <protection/>
    </xf>
    <xf numFmtId="4" fontId="25" fillId="34" borderId="10" xfId="0" applyNumberFormat="1" applyFont="1" applyFill="1" applyBorder="1" applyAlignment="1" applyProtection="1">
      <alignment horizontal="right"/>
      <protection/>
    </xf>
    <xf numFmtId="2" fontId="25" fillId="33" borderId="10" xfId="0" applyNumberFormat="1" applyFont="1" applyFill="1" applyBorder="1" applyAlignment="1" applyProtection="1">
      <alignment horizontal="right"/>
      <protection/>
    </xf>
    <xf numFmtId="3" fontId="25" fillId="10" borderId="10" xfId="0" applyNumberFormat="1" applyFont="1" applyFill="1" applyBorder="1" applyAlignment="1" applyProtection="1">
      <alignment horizontal="right"/>
      <protection locked="0"/>
    </xf>
    <xf numFmtId="4" fontId="25" fillId="10" borderId="10" xfId="0" applyNumberFormat="1" applyFont="1" applyFill="1" applyBorder="1" applyAlignment="1" applyProtection="1">
      <alignment horizontal="right"/>
      <protection locked="0"/>
    </xf>
    <xf numFmtId="4" fontId="25" fillId="19" borderId="10" xfId="0" applyNumberFormat="1" applyFont="1" applyFill="1" applyBorder="1" applyAlignment="1" applyProtection="1">
      <alignment horizontal="right"/>
      <protection/>
    </xf>
    <xf numFmtId="2" fontId="25" fillId="10" borderId="10" xfId="0" applyNumberFormat="1" applyFont="1" applyFill="1" applyBorder="1" applyAlignment="1" applyProtection="1">
      <alignment horizontal="right"/>
      <protection locked="0"/>
    </xf>
    <xf numFmtId="4" fontId="25" fillId="10" borderId="12" xfId="0" applyNumberFormat="1" applyFont="1" applyFill="1" applyBorder="1" applyAlignment="1" applyProtection="1">
      <alignment horizontal="right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/>
    </xf>
    <xf numFmtId="0" fontId="19" fillId="34" borderId="16" xfId="0" applyFont="1" applyFill="1" applyBorder="1" applyAlignment="1" applyProtection="1">
      <alignment vertical="center" wrapText="1"/>
      <protection/>
    </xf>
    <xf numFmtId="4" fontId="19" fillId="34" borderId="16" xfId="0" applyNumberFormat="1" applyFont="1" applyFill="1" applyBorder="1" applyAlignment="1" applyProtection="1">
      <alignment horizontal="right" wrapText="1"/>
      <protection/>
    </xf>
    <xf numFmtId="2" fontId="19" fillId="34" borderId="16" xfId="0" applyNumberFormat="1" applyFont="1" applyFill="1" applyBorder="1" applyAlignment="1" applyProtection="1">
      <alignment horizontal="right"/>
      <protection/>
    </xf>
    <xf numFmtId="2" fontId="25" fillId="19" borderId="16" xfId="0" applyNumberFormat="1" applyFont="1" applyFill="1" applyBorder="1" applyAlignment="1" applyProtection="1">
      <alignment horizontal="right"/>
      <protection/>
    </xf>
    <xf numFmtId="2" fontId="19" fillId="13" borderId="16" xfId="0" applyNumberFormat="1" applyFont="1" applyFill="1" applyBorder="1" applyAlignment="1" applyProtection="1">
      <alignment horizontal="right"/>
      <protection/>
    </xf>
    <xf numFmtId="4" fontId="19" fillId="34" borderId="16" xfId="0" applyNumberFormat="1" applyFont="1" applyFill="1" applyBorder="1" applyAlignment="1" applyProtection="1">
      <alignment horizontal="right"/>
      <protection/>
    </xf>
    <xf numFmtId="4" fontId="25" fillId="33" borderId="16" xfId="0" applyNumberFormat="1" applyFont="1" applyFill="1" applyBorder="1" applyAlignment="1" applyProtection="1">
      <alignment horizontal="right"/>
      <protection/>
    </xf>
    <xf numFmtId="4" fontId="19" fillId="13" borderId="16" xfId="0" applyNumberFormat="1" applyFont="1" applyFill="1" applyBorder="1" applyAlignment="1" applyProtection="1">
      <alignment horizontal="right"/>
      <protection/>
    </xf>
    <xf numFmtId="2" fontId="25" fillId="34" borderId="16" xfId="0" applyNumberFormat="1" applyFont="1" applyFill="1" applyBorder="1" applyAlignment="1" applyProtection="1">
      <alignment/>
      <protection/>
    </xf>
    <xf numFmtId="4" fontId="25" fillId="33" borderId="16" xfId="0" applyNumberFormat="1" applyFont="1" applyFill="1" applyBorder="1" applyAlignment="1" applyProtection="1">
      <alignment/>
      <protection/>
    </xf>
    <xf numFmtId="4" fontId="25" fillId="33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193" fontId="0" fillId="34" borderId="0" xfId="0" applyNumberFormat="1" applyFont="1" applyFill="1" applyAlignment="1" applyProtection="1">
      <alignment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 applyProtection="1">
      <alignment horizontal="center" vertical="center" wrapText="1"/>
      <protection locked="0"/>
    </xf>
    <xf numFmtId="0" fontId="16" fillId="10" borderId="10" xfId="0" applyFont="1" applyFill="1" applyBorder="1" applyAlignment="1" applyProtection="1">
      <alignment horizontal="center" vertical="center" wrapText="1"/>
      <protection locked="0"/>
    </xf>
    <xf numFmtId="0" fontId="11" fillId="10" borderId="10" xfId="0" applyFont="1" applyFill="1" applyBorder="1" applyAlignment="1" applyProtection="1">
      <alignment horizontal="center"/>
      <protection locked="0"/>
    </xf>
    <xf numFmtId="0" fontId="11" fillId="10" borderId="12" xfId="0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left" wrapText="1"/>
    </xf>
    <xf numFmtId="0" fontId="19" fillId="34" borderId="21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7" fillId="16" borderId="0" xfId="0" applyFont="1" applyFill="1" applyBorder="1" applyAlignment="1" applyProtection="1">
      <alignment horizontal="left" wrapText="1"/>
      <protection locked="0"/>
    </xf>
    <xf numFmtId="0" fontId="19" fillId="34" borderId="22" xfId="0" applyFont="1" applyFill="1" applyBorder="1" applyAlignment="1" applyProtection="1">
      <alignment horizontal="center" wrapText="1"/>
      <protection/>
    </xf>
    <xf numFmtId="0" fontId="19" fillId="34" borderId="10" xfId="0" applyFont="1" applyFill="1" applyBorder="1" applyAlignment="1" applyProtection="1">
      <alignment horizontal="center" wrapText="1"/>
      <protection/>
    </xf>
    <xf numFmtId="0" fontId="4" fillId="19" borderId="21" xfId="0" applyFont="1" applyFill="1" applyBorder="1" applyAlignment="1" applyProtection="1">
      <alignment horizontal="center" wrapText="1"/>
      <protection/>
    </xf>
    <xf numFmtId="0" fontId="15" fillId="19" borderId="22" xfId="0" applyFont="1" applyFill="1" applyBorder="1" applyAlignment="1" applyProtection="1">
      <alignment horizontal="center" wrapText="1"/>
      <protection/>
    </xf>
    <xf numFmtId="0" fontId="15" fillId="19" borderId="23" xfId="0" applyFont="1" applyFill="1" applyBorder="1" applyAlignment="1" applyProtection="1">
      <alignment horizontal="center" wrapText="1"/>
      <protection/>
    </xf>
    <xf numFmtId="0" fontId="15" fillId="19" borderId="11" xfId="0" applyFont="1" applyFill="1" applyBorder="1" applyAlignment="1" applyProtection="1">
      <alignment horizontal="center" wrapText="1"/>
      <protection/>
    </xf>
    <xf numFmtId="0" fontId="15" fillId="19" borderId="10" xfId="0" applyFont="1" applyFill="1" applyBorder="1" applyAlignment="1" applyProtection="1">
      <alignment horizontal="center" wrapText="1"/>
      <protection/>
    </xf>
    <xf numFmtId="0" fontId="15" fillId="19" borderId="12" xfId="0" applyFont="1" applyFill="1" applyBorder="1" applyAlignment="1" applyProtection="1">
      <alignment horizontal="center" wrapText="1"/>
      <protection/>
    </xf>
    <xf numFmtId="0" fontId="25" fillId="34" borderId="10" xfId="0" applyFont="1" applyFill="1" applyBorder="1" applyAlignment="1" applyProtection="1">
      <alignment horizontal="center" wrapText="1"/>
      <protection/>
    </xf>
    <xf numFmtId="0" fontId="25" fillId="34" borderId="22" xfId="0" applyFont="1" applyFill="1" applyBorder="1" applyAlignment="1" applyProtection="1">
      <alignment horizontal="center" wrapText="1"/>
      <protection/>
    </xf>
    <xf numFmtId="0" fontId="25" fillId="34" borderId="23" xfId="0" applyFont="1" applyFill="1" applyBorder="1" applyAlignment="1" applyProtection="1">
      <alignment horizontal="center" wrapText="1"/>
      <protection/>
    </xf>
    <xf numFmtId="0" fontId="25" fillId="34" borderId="12" xfId="0" applyFont="1" applyFill="1" applyBorder="1" applyAlignment="1" applyProtection="1">
      <alignment horizontal="center" wrapText="1"/>
      <protection/>
    </xf>
    <xf numFmtId="0" fontId="19" fillId="34" borderId="24" xfId="0" applyFont="1" applyFill="1" applyBorder="1" applyAlignment="1" applyProtection="1">
      <alignment horizontal="center" vertical="top" wrapText="1"/>
      <protection/>
    </xf>
    <xf numFmtId="0" fontId="19" fillId="34" borderId="25" xfId="0" applyFont="1" applyFill="1" applyBorder="1" applyAlignment="1" applyProtection="1">
      <alignment horizontal="center" vertical="top" wrapText="1"/>
      <protection/>
    </xf>
    <xf numFmtId="0" fontId="19" fillId="34" borderId="21" xfId="0" applyFont="1" applyFill="1" applyBorder="1" applyAlignment="1" applyProtection="1">
      <alignment horizontal="center" wrapText="1"/>
      <protection/>
    </xf>
    <xf numFmtId="0" fontId="19" fillId="34" borderId="11" xfId="0" applyFont="1" applyFill="1" applyBorder="1" applyAlignment="1" applyProtection="1">
      <alignment horizontal="center" wrapText="1"/>
      <protection/>
    </xf>
    <xf numFmtId="0" fontId="13" fillId="34" borderId="0" xfId="0" applyFont="1" applyFill="1" applyBorder="1" applyAlignment="1" applyProtection="1">
      <alignment horizontal="left" wrapText="1"/>
      <protection/>
    </xf>
    <xf numFmtId="0" fontId="19" fillId="19" borderId="22" xfId="0" applyFont="1" applyFill="1" applyBorder="1" applyAlignment="1" applyProtection="1">
      <alignment horizontal="center" wrapText="1"/>
      <protection/>
    </xf>
    <xf numFmtId="0" fontId="19" fillId="19" borderId="1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Theksi1" xfId="15"/>
    <cellStyle name="20% - Theksi2" xfId="16"/>
    <cellStyle name="20% - Theksi3" xfId="17"/>
    <cellStyle name="20% - Theksi4" xfId="18"/>
    <cellStyle name="20% - Theksi5" xfId="19"/>
    <cellStyle name="20% - Theksi6" xfId="20"/>
    <cellStyle name="40% - Theksi1" xfId="21"/>
    <cellStyle name="40% - Theksi2" xfId="22"/>
    <cellStyle name="40% - Theksi3" xfId="23"/>
    <cellStyle name="40% - Theksi4" xfId="24"/>
    <cellStyle name="40% - Theksi5" xfId="25"/>
    <cellStyle name="40% - Theksi6" xfId="26"/>
    <cellStyle name="60% - Theksi1" xfId="27"/>
    <cellStyle name="60% - Theksi2" xfId="28"/>
    <cellStyle name="60% - Theksi3" xfId="29"/>
    <cellStyle name="60% - Theksi4" xfId="30"/>
    <cellStyle name="60% - Theksi5" xfId="31"/>
    <cellStyle name="60% - Theksi6" xfId="32"/>
    <cellStyle name="Dalje" xfId="33"/>
    <cellStyle name="Hyperlink" xfId="34"/>
    <cellStyle name="Followed Hyperlink" xfId="35"/>
    <cellStyle name="Hyrje" xfId="36"/>
    <cellStyle name="I pavlerë" xfId="37"/>
    <cellStyle name="Kokëzimi 1" xfId="38"/>
    <cellStyle name="Kokëzimi 2" xfId="39"/>
    <cellStyle name="Kokëzimi 3" xfId="40"/>
    <cellStyle name="Kokëzimi 4" xfId="41"/>
    <cellStyle name="Llogaritje" xfId="42"/>
    <cellStyle name="Mirë" xfId="43"/>
    <cellStyle name="Neutral" xfId="44"/>
    <cellStyle name="Percent" xfId="45"/>
    <cellStyle name="Comma" xfId="46"/>
    <cellStyle name="Comma [0]" xfId="47"/>
    <cellStyle name="Qeliza e lidhur" xfId="48"/>
    <cellStyle name="Shënim" xfId="49"/>
    <cellStyle name="Tekst shpjegues" xfId="50"/>
    <cellStyle name="Teksti i paralajmërimit" xfId="51"/>
    <cellStyle name="Theksi1" xfId="52"/>
    <cellStyle name="Theksi2" xfId="53"/>
    <cellStyle name="Theksi3" xfId="54"/>
    <cellStyle name="Theksi4" xfId="55"/>
    <cellStyle name="Theksi5" xfId="56"/>
    <cellStyle name="Theksi6" xfId="57"/>
    <cellStyle name="Titull" xfId="58"/>
    <cellStyle name="Totali" xfId="59"/>
    <cellStyle name="Currency" xfId="60"/>
    <cellStyle name="Currency [0]" xfId="61"/>
    <cellStyle name="Zgjidh qelizë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6" zoomScaleNormal="96" zoomScalePageLayoutView="0" workbookViewId="0" topLeftCell="A1">
      <selection activeCell="E8" sqref="E8"/>
    </sheetView>
  </sheetViews>
  <sheetFormatPr defaultColWidth="24.421875" defaultRowHeight="12.75"/>
  <cols>
    <col min="1" max="1" width="7.57421875" style="2" customWidth="1"/>
    <col min="2" max="2" width="24.421875" style="2" customWidth="1"/>
    <col min="3" max="3" width="27.421875" style="5" customWidth="1"/>
    <col min="4" max="5" width="24.421875" style="5" customWidth="1"/>
    <col min="6" max="16384" width="24.421875" style="2" customWidth="1"/>
  </cols>
  <sheetData>
    <row r="1" spans="1:11" ht="9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5.25" customHeight="1" thickBot="1">
      <c r="A2" s="27"/>
      <c r="B2" s="1"/>
      <c r="C2" s="3"/>
      <c r="D2" s="3"/>
      <c r="E2" s="3"/>
      <c r="F2" s="4"/>
      <c r="G2" s="4"/>
      <c r="H2" s="4"/>
      <c r="I2" s="4"/>
      <c r="J2" s="4"/>
      <c r="K2" s="26"/>
    </row>
    <row r="3" spans="1:11" ht="21.75" customHeight="1">
      <c r="A3" s="27"/>
      <c r="B3" s="156" t="s">
        <v>73</v>
      </c>
      <c r="C3" s="162" t="s">
        <v>61</v>
      </c>
      <c r="D3" s="162" t="s">
        <v>83</v>
      </c>
      <c r="E3" s="159" t="s">
        <v>76</v>
      </c>
      <c r="F3" s="159"/>
      <c r="G3" s="159"/>
      <c r="H3" s="159"/>
      <c r="I3" s="159"/>
      <c r="J3" s="160"/>
      <c r="K3" s="27"/>
    </row>
    <row r="4" spans="1:11" ht="22.5" customHeight="1">
      <c r="A4" s="27"/>
      <c r="B4" s="157"/>
      <c r="C4" s="161"/>
      <c r="D4" s="161"/>
      <c r="E4" s="153" t="s">
        <v>84</v>
      </c>
      <c r="F4" s="153"/>
      <c r="G4" s="153"/>
      <c r="H4" s="153"/>
      <c r="I4" s="153"/>
      <c r="J4" s="154"/>
      <c r="K4" s="27"/>
    </row>
    <row r="5" spans="1:11" ht="40.5" customHeight="1">
      <c r="A5" s="27"/>
      <c r="B5" s="157"/>
      <c r="C5" s="161"/>
      <c r="D5" s="161"/>
      <c r="E5" s="161" t="s">
        <v>85</v>
      </c>
      <c r="F5" s="161"/>
      <c r="G5" s="149" t="s">
        <v>57</v>
      </c>
      <c r="H5" s="149" t="s">
        <v>58</v>
      </c>
      <c r="I5" s="149" t="s">
        <v>86</v>
      </c>
      <c r="J5" s="150"/>
      <c r="K5" s="27"/>
    </row>
    <row r="6" spans="1:11" ht="36.75" customHeight="1">
      <c r="A6" s="27"/>
      <c r="B6" s="157"/>
      <c r="C6" s="161"/>
      <c r="D6" s="161"/>
      <c r="E6" s="83" t="s">
        <v>27</v>
      </c>
      <c r="F6" s="83" t="s">
        <v>62</v>
      </c>
      <c r="G6" s="149"/>
      <c r="H6" s="149"/>
      <c r="I6" s="83" t="s">
        <v>59</v>
      </c>
      <c r="J6" s="84" t="s">
        <v>60</v>
      </c>
      <c r="K6" s="28"/>
    </row>
    <row r="7" spans="1:11" ht="18.75" customHeight="1" thickBot="1">
      <c r="A7" s="27"/>
      <c r="B7" s="158"/>
      <c r="C7" s="163"/>
      <c r="D7" s="163"/>
      <c r="E7" s="85" t="s">
        <v>0</v>
      </c>
      <c r="F7" s="85" t="s">
        <v>34</v>
      </c>
      <c r="G7" s="85" t="s">
        <v>1</v>
      </c>
      <c r="H7" s="85" t="s">
        <v>2</v>
      </c>
      <c r="I7" s="85" t="s">
        <v>67</v>
      </c>
      <c r="J7" s="86" t="s">
        <v>68</v>
      </c>
      <c r="K7" s="29"/>
    </row>
    <row r="8" spans="1:11" ht="28.5" customHeight="1">
      <c r="A8" s="27"/>
      <c r="B8" s="87">
        <v>1</v>
      </c>
      <c r="C8" s="88" t="s">
        <v>8</v>
      </c>
      <c r="D8" s="151"/>
      <c r="E8" s="89"/>
      <c r="F8" s="89"/>
      <c r="G8" s="89"/>
      <c r="H8" s="89"/>
      <c r="I8" s="90">
        <f>IF(COUNT(H8)&gt;0,SUM(E8-H8),"")</f>
      </c>
      <c r="J8" s="91">
        <f>IF(COUNT(H8)&gt;0,SUM(F8-H8),"")</f>
      </c>
      <c r="K8" s="30"/>
    </row>
    <row r="9" spans="1:11" ht="28.5" customHeight="1">
      <c r="A9" s="27"/>
      <c r="B9" s="92">
        <v>2</v>
      </c>
      <c r="C9" s="93" t="s">
        <v>9</v>
      </c>
      <c r="D9" s="152"/>
      <c r="E9" s="94">
        <f aca="true" t="shared" si="0" ref="E9:F11">I8</f>
      </c>
      <c r="F9" s="94">
        <f t="shared" si="0"/>
      </c>
      <c r="G9" s="95"/>
      <c r="H9" s="95"/>
      <c r="I9" s="94">
        <f>IF(COUNT(H9)&gt;0,SUM(E9-H9),"")</f>
      </c>
      <c r="J9" s="96">
        <f>IF(COUNT(H9)&gt;0,SUM(F9-H9),"")</f>
      </c>
      <c r="K9" s="30"/>
    </row>
    <row r="10" spans="1:11" ht="28.5" customHeight="1">
      <c r="A10" s="27"/>
      <c r="B10" s="92">
        <v>3</v>
      </c>
      <c r="C10" s="93" t="s">
        <v>10</v>
      </c>
      <c r="D10" s="152"/>
      <c r="E10" s="94">
        <f t="shared" si="0"/>
      </c>
      <c r="F10" s="94">
        <f t="shared" si="0"/>
      </c>
      <c r="G10" s="95"/>
      <c r="H10" s="95"/>
      <c r="I10" s="94">
        <f>IF(COUNT(H10)&gt;0,SUM(E10-H10),"")</f>
      </c>
      <c r="J10" s="96">
        <f>IF(COUNT(H10)&gt;0,SUM(F10-H10),"")</f>
      </c>
      <c r="K10" s="30"/>
    </row>
    <row r="11" spans="1:11" ht="28.5" customHeight="1">
      <c r="A11" s="27"/>
      <c r="B11" s="92">
        <v>4</v>
      </c>
      <c r="C11" s="93" t="s">
        <v>11</v>
      </c>
      <c r="D11" s="152"/>
      <c r="E11" s="94">
        <f t="shared" si="0"/>
      </c>
      <c r="F11" s="94">
        <f t="shared" si="0"/>
      </c>
      <c r="G11" s="95"/>
      <c r="H11" s="95"/>
      <c r="I11" s="94">
        <f>IF(COUNT(H11)&gt;0,SUM(E11-H11),"")</f>
      </c>
      <c r="J11" s="96">
        <f>IF(COUNT(H11)&gt;0,SUM(F11-H11),"")</f>
      </c>
      <c r="K11" s="31"/>
    </row>
    <row r="12" spans="1:11" ht="30" customHeight="1" thickBot="1">
      <c r="A12" s="27"/>
      <c r="B12" s="97">
        <v>5</v>
      </c>
      <c r="C12" s="98" t="s">
        <v>56</v>
      </c>
      <c r="D12" s="98"/>
      <c r="E12" s="99">
        <f>I12</f>
      </c>
      <c r="F12" s="99">
        <f>J12</f>
      </c>
      <c r="G12" s="99">
        <f>IF(COUNT(G8:G11)&gt;0,SUM(G8:G11),"")</f>
      </c>
      <c r="H12" s="99">
        <f>IF(COUNT(H8:H11)&gt;0,SUM(H8:H11),"")</f>
      </c>
      <c r="I12" s="99">
        <f>IF(COUNT(E8)&gt;0,SUM(E8-H8-H9-H10-H11),"")</f>
      </c>
      <c r="J12" s="100">
        <f>IF(COUNT(F8)&gt;0,SUM(F8-H8-H9-H10-H11),"")</f>
      </c>
      <c r="K12" s="12"/>
    </row>
    <row r="13" spans="1:11" ht="15.75" customHeight="1">
      <c r="A13" s="27"/>
      <c r="B13" s="23"/>
      <c r="C13" s="32"/>
      <c r="D13" s="32"/>
      <c r="E13" s="32"/>
      <c r="F13" s="32"/>
      <c r="G13" s="32"/>
      <c r="H13" s="32"/>
      <c r="I13" s="32"/>
      <c r="J13" s="32"/>
      <c r="K13" s="12"/>
    </row>
    <row r="14" spans="1:11" ht="15.75">
      <c r="A14" s="27"/>
      <c r="B14" s="13" t="s">
        <v>63</v>
      </c>
      <c r="C14" s="2"/>
      <c r="D14" s="14"/>
      <c r="E14" s="14"/>
      <c r="F14" s="15"/>
      <c r="G14" s="15"/>
      <c r="H14" s="15"/>
      <c r="I14" s="15"/>
      <c r="J14" s="15"/>
      <c r="K14" s="7"/>
    </row>
    <row r="15" spans="1:11" ht="15.75">
      <c r="A15" s="27"/>
      <c r="B15" s="13" t="s">
        <v>64</v>
      </c>
      <c r="C15" s="2"/>
      <c r="D15" s="14"/>
      <c r="E15" s="14"/>
      <c r="F15" s="16"/>
      <c r="G15" s="16"/>
      <c r="H15" s="16"/>
      <c r="I15" s="16"/>
      <c r="J15" s="16"/>
      <c r="K15" s="8"/>
    </row>
    <row r="16" spans="1:11" ht="15.75">
      <c r="A16" s="27"/>
      <c r="B16" s="13" t="s">
        <v>65</v>
      </c>
      <c r="C16" s="2"/>
      <c r="D16" s="14"/>
      <c r="E16" s="14"/>
      <c r="F16" s="16"/>
      <c r="G16" s="16"/>
      <c r="H16" s="16"/>
      <c r="I16" s="16"/>
      <c r="J16" s="16"/>
      <c r="K16" s="8"/>
    </row>
    <row r="17" spans="1:11" ht="15.75">
      <c r="A17" s="27"/>
      <c r="B17" s="13" t="s">
        <v>66</v>
      </c>
      <c r="C17" s="2"/>
      <c r="D17" s="14"/>
      <c r="E17" s="14"/>
      <c r="F17" s="16"/>
      <c r="G17" s="16"/>
      <c r="H17" s="16"/>
      <c r="I17" s="16"/>
      <c r="J17" s="16"/>
      <c r="K17" s="8"/>
    </row>
    <row r="18" spans="1:11" ht="15.75">
      <c r="A18" s="27"/>
      <c r="B18" s="13" t="s">
        <v>69</v>
      </c>
      <c r="C18" s="2"/>
      <c r="D18" s="14"/>
      <c r="E18" s="14"/>
      <c r="F18" s="16"/>
      <c r="G18" s="16"/>
      <c r="H18" s="16"/>
      <c r="I18" s="16"/>
      <c r="J18" s="16"/>
      <c r="K18" s="8"/>
    </row>
    <row r="19" spans="1:11" ht="15.75">
      <c r="A19" s="27"/>
      <c r="B19" s="13" t="s">
        <v>70</v>
      </c>
      <c r="C19" s="2"/>
      <c r="D19" s="14"/>
      <c r="E19" s="14"/>
      <c r="F19" s="16"/>
      <c r="G19" s="16"/>
      <c r="H19" s="16"/>
      <c r="I19" s="16"/>
      <c r="J19" s="16"/>
      <c r="K19" s="8"/>
    </row>
    <row r="20" spans="1:11" ht="15.75">
      <c r="A20" s="27"/>
      <c r="B20" s="13" t="s">
        <v>74</v>
      </c>
      <c r="C20" s="2"/>
      <c r="D20" s="14"/>
      <c r="E20" s="14"/>
      <c r="F20" s="16"/>
      <c r="G20" s="16"/>
      <c r="H20" s="16"/>
      <c r="I20" s="16"/>
      <c r="J20" s="16"/>
      <c r="K20" s="8"/>
    </row>
    <row r="21" spans="1:11" ht="15.75">
      <c r="A21" s="27"/>
      <c r="B21" s="13"/>
      <c r="C21" s="2"/>
      <c r="D21" s="14"/>
      <c r="E21" s="14"/>
      <c r="F21" s="16"/>
      <c r="G21" s="16"/>
      <c r="H21" s="16"/>
      <c r="I21" s="16"/>
      <c r="J21" s="16"/>
      <c r="K21" s="8"/>
    </row>
    <row r="22" spans="1:11" ht="15.75">
      <c r="A22" s="27"/>
      <c r="B22" s="13" t="s">
        <v>71</v>
      </c>
      <c r="C22" s="2"/>
      <c r="D22" s="14"/>
      <c r="E22" s="14"/>
      <c r="F22" s="16"/>
      <c r="G22" s="16"/>
      <c r="H22" s="16"/>
      <c r="I22" s="16"/>
      <c r="J22" s="16"/>
      <c r="K22" s="8"/>
    </row>
    <row r="23" spans="1:11" ht="12.75" customHeight="1">
      <c r="A23" s="27"/>
      <c r="B23" s="6"/>
      <c r="C23" s="17" t="s">
        <v>14</v>
      </c>
      <c r="D23" s="18"/>
      <c r="E23" s="19"/>
      <c r="F23" s="16"/>
      <c r="G23" s="16"/>
      <c r="H23" s="16"/>
      <c r="I23" s="16"/>
      <c r="J23" s="16"/>
      <c r="K23" s="9"/>
    </row>
    <row r="24" spans="1:11" ht="31.5" customHeight="1">
      <c r="A24" s="27"/>
      <c r="B24" s="155" t="s">
        <v>13</v>
      </c>
      <c r="C24" s="155"/>
      <c r="D24" s="155"/>
      <c r="E24" s="155"/>
      <c r="F24" s="33"/>
      <c r="G24" s="20"/>
      <c r="H24" s="20"/>
      <c r="I24" s="20"/>
      <c r="J24" s="20"/>
      <c r="K24" s="10"/>
    </row>
    <row r="25" spans="1:11" ht="15.75">
      <c r="A25" s="27"/>
      <c r="B25" s="10"/>
      <c r="C25" s="20"/>
      <c r="D25" s="20"/>
      <c r="E25" s="20"/>
      <c r="F25" s="20"/>
      <c r="G25" s="20"/>
      <c r="H25" s="20"/>
      <c r="I25" s="20"/>
      <c r="J25" s="20"/>
      <c r="K25" s="10"/>
    </row>
    <row r="26" spans="1:11" ht="22.5" customHeight="1">
      <c r="A26" s="27"/>
      <c r="B26" s="10"/>
      <c r="C26" s="21" t="s">
        <v>72</v>
      </c>
      <c r="D26" s="10"/>
      <c r="E26" s="10"/>
      <c r="F26" s="10"/>
      <c r="G26" s="10"/>
      <c r="H26" s="6"/>
      <c r="I26" s="22" t="s">
        <v>55</v>
      </c>
      <c r="J26" s="10"/>
      <c r="K26" s="10"/>
    </row>
    <row r="27" spans="1:11" ht="27.75" customHeight="1">
      <c r="A27" s="27"/>
      <c r="B27" s="10"/>
      <c r="C27" s="21" t="s">
        <v>77</v>
      </c>
      <c r="D27" s="81"/>
      <c r="E27" s="81"/>
      <c r="G27" s="11" t="s">
        <v>54</v>
      </c>
      <c r="H27" s="6"/>
      <c r="I27" s="21" t="s">
        <v>77</v>
      </c>
      <c r="J27" s="81"/>
      <c r="K27" s="10"/>
    </row>
    <row r="28" spans="1:11" ht="36" customHeight="1">
      <c r="A28" s="27"/>
      <c r="B28" s="10"/>
      <c r="C28" s="21" t="s">
        <v>81</v>
      </c>
      <c r="D28" s="82"/>
      <c r="E28" s="82"/>
      <c r="F28" s="10"/>
      <c r="G28" s="10"/>
      <c r="H28" s="6"/>
      <c r="I28" s="21" t="s">
        <v>82</v>
      </c>
      <c r="J28" s="82"/>
      <c r="K28" s="10"/>
    </row>
    <row r="29" spans="1:11" ht="15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2.75">
      <c r="B30" s="10"/>
      <c r="C30" s="24"/>
      <c r="D30" s="24"/>
      <c r="E30" s="24"/>
      <c r="F30" s="10"/>
      <c r="G30" s="10"/>
      <c r="H30" s="10"/>
      <c r="I30" s="10"/>
      <c r="J30" s="10"/>
      <c r="K30" s="10"/>
    </row>
    <row r="31" spans="2:11" ht="12.75">
      <c r="B31" s="10"/>
      <c r="C31" s="24"/>
      <c r="D31" s="24"/>
      <c r="E31" s="24"/>
      <c r="F31" s="10"/>
      <c r="G31" s="10"/>
      <c r="H31" s="10"/>
      <c r="I31" s="10"/>
      <c r="J31" s="10"/>
      <c r="K31" s="10"/>
    </row>
    <row r="32" spans="2:11" ht="12.75">
      <c r="B32" s="6"/>
      <c r="C32" s="25"/>
      <c r="D32" s="25"/>
      <c r="E32" s="25"/>
      <c r="F32" s="6"/>
      <c r="G32" s="6"/>
      <c r="H32" s="6"/>
      <c r="I32" s="6"/>
      <c r="J32" s="6"/>
      <c r="K32" s="6"/>
    </row>
    <row r="33" spans="2:11" ht="12.75">
      <c r="B33" s="6"/>
      <c r="C33" s="25"/>
      <c r="D33" s="25"/>
      <c r="E33" s="25"/>
      <c r="F33" s="6"/>
      <c r="G33" s="6"/>
      <c r="H33" s="6"/>
      <c r="I33" s="6"/>
      <c r="J33" s="6"/>
      <c r="K33" s="6"/>
    </row>
  </sheetData>
  <sheetProtection password="E491" sheet="1"/>
  <mergeCells count="11">
    <mergeCell ref="D3:D7"/>
    <mergeCell ref="G5:G6"/>
    <mergeCell ref="H5:H6"/>
    <mergeCell ref="I5:J5"/>
    <mergeCell ref="D8:D11"/>
    <mergeCell ref="E4:J4"/>
    <mergeCell ref="B24:E24"/>
    <mergeCell ref="B3:B7"/>
    <mergeCell ref="E3:J3"/>
    <mergeCell ref="E5:F5"/>
    <mergeCell ref="C3:C7"/>
  </mergeCells>
  <dataValidations count="3">
    <dataValidation type="whole" allowBlank="1" showInputMessage="1" showErrorMessage="1" promptTitle="Formula" prompt="Kujdes mos ndrysho" errorTitle="Formula" error="Kujdes mos ndrysho" sqref="K11">
      <formula1>SUM(K11:K65461)</formula1>
      <formula2>SUM(K11:K65461)</formula2>
    </dataValidation>
    <dataValidation type="whole" allowBlank="1" showInputMessage="1" showErrorMessage="1" promptTitle="Formula" prompt="Kujdes mos ndrysho" errorTitle="Formula" error="Kujdes mos ndrysho" sqref="E9:F12 B5:J7 B8:C12 I12:J12">
      <formula1>SUM(E9:E65456)</formula1>
      <formula2>SUM(E9:E65456)</formula2>
    </dataValidation>
    <dataValidation type="whole" allowBlank="1" showInputMessage="1" showErrorMessage="1" promptTitle="Formula" prompt="Kujdes mos ndrysho" errorTitle="Formula" error="Kujdes mos ndrysho" sqref="B3:D4">
      <formula1>SUM(B3:B65451)</formula1>
      <formula2>SUM(B3:B65451)</formula2>
    </dataValidation>
  </dataValidations>
  <printOptions/>
  <pageMargins left="0.38" right="0.2" top="0.75" bottom="0.58" header="0.28" footer="0.39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86" zoomScaleNormal="86" zoomScalePageLayoutView="0" workbookViewId="0" topLeftCell="A1">
      <selection activeCell="C20" sqref="C20:O20"/>
    </sheetView>
  </sheetViews>
  <sheetFormatPr defaultColWidth="9.140625" defaultRowHeight="12.75" outlineLevelCol="1"/>
  <cols>
    <col min="1" max="1" width="2.140625" style="35" customWidth="1"/>
    <col min="2" max="2" width="1.28515625" style="35" customWidth="1"/>
    <col min="3" max="3" width="8.00390625" style="75" customWidth="1"/>
    <col min="4" max="4" width="25.7109375" style="75" customWidth="1"/>
    <col min="5" max="5" width="20.00390625" style="75" customWidth="1"/>
    <col min="6" max="6" width="21.8515625" style="35" customWidth="1"/>
    <col min="7" max="8" width="8.00390625" style="35" customWidth="1"/>
    <col min="9" max="9" width="9.7109375" style="35" customWidth="1"/>
    <col min="10" max="10" width="8.8515625" style="35" customWidth="1"/>
    <col min="11" max="11" width="11.8515625" style="35" hidden="1" customWidth="1" outlineLevel="1"/>
    <col min="12" max="14" width="11.57421875" style="35" hidden="1" customWidth="1" outlineLevel="1"/>
    <col min="15" max="15" width="14.421875" style="35" customWidth="1" collapsed="1"/>
    <col min="16" max="16" width="17.28125" style="35" customWidth="1"/>
    <col min="17" max="17" width="14.00390625" style="35" customWidth="1"/>
    <col min="18" max="18" width="16.57421875" style="53" hidden="1" customWidth="1" outlineLevel="1"/>
    <col min="19" max="19" width="17.421875" style="76" customWidth="1" collapsed="1"/>
    <col min="20" max="20" width="7.421875" style="35" customWidth="1"/>
    <col min="21" max="21" width="8.140625" style="35" customWidth="1"/>
    <col min="22" max="22" width="9.00390625" style="35" customWidth="1"/>
    <col min="23" max="23" width="10.00390625" style="35" customWidth="1"/>
    <col min="24" max="25" width="10.57421875" style="53" hidden="1" customWidth="1" outlineLevel="1"/>
    <col min="26" max="26" width="10.421875" style="53" hidden="1" customWidth="1" outlineLevel="1"/>
    <col min="27" max="27" width="10.28125" style="53" hidden="1" customWidth="1" outlineLevel="1"/>
    <col min="28" max="28" width="15.28125" style="35" customWidth="1" collapsed="1"/>
    <col min="29" max="29" width="15.28125" style="35" customWidth="1"/>
    <col min="30" max="30" width="12.28125" style="35" customWidth="1"/>
    <col min="31" max="31" width="10.28125" style="35" customWidth="1"/>
    <col min="32" max="33" width="9.7109375" style="35" customWidth="1"/>
    <col min="34" max="35" width="13.00390625" style="35" customWidth="1"/>
    <col min="36" max="36" width="12.57421875" style="53" hidden="1" customWidth="1" outlineLevel="1"/>
    <col min="37" max="38" width="12.8515625" style="53" hidden="1" customWidth="1" outlineLevel="1"/>
    <col min="39" max="39" width="13.00390625" style="53" hidden="1" customWidth="1" outlineLevel="1"/>
    <col min="40" max="40" width="9.140625" style="35" customWidth="1" collapsed="1"/>
    <col min="41" max="16384" width="9.140625" style="35" customWidth="1"/>
  </cols>
  <sheetData>
    <row r="1" spans="1:40" ht="9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1" ht="5.2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36.75" customHeight="1">
      <c r="A3" s="34"/>
      <c r="B3" s="34"/>
      <c r="C3" s="179" t="s">
        <v>73</v>
      </c>
      <c r="D3" s="177" t="s">
        <v>29</v>
      </c>
      <c r="E3" s="165" t="s">
        <v>87</v>
      </c>
      <c r="F3" s="165"/>
      <c r="G3" s="165" t="s">
        <v>88</v>
      </c>
      <c r="H3" s="165"/>
      <c r="I3" s="165"/>
      <c r="J3" s="165"/>
      <c r="K3" s="182" t="s">
        <v>75</v>
      </c>
      <c r="L3" s="182"/>
      <c r="M3" s="182"/>
      <c r="N3" s="182"/>
      <c r="O3" s="165" t="s">
        <v>24</v>
      </c>
      <c r="P3" s="165" t="s">
        <v>89</v>
      </c>
      <c r="Q3" s="165" t="s">
        <v>37</v>
      </c>
      <c r="R3" s="165" t="s">
        <v>49</v>
      </c>
      <c r="S3" s="165" t="s">
        <v>90</v>
      </c>
      <c r="T3" s="165" t="s">
        <v>36</v>
      </c>
      <c r="U3" s="165"/>
      <c r="V3" s="165"/>
      <c r="W3" s="165"/>
      <c r="X3" s="182" t="s">
        <v>39</v>
      </c>
      <c r="Y3" s="182"/>
      <c r="Z3" s="182"/>
      <c r="AA3" s="182"/>
      <c r="AB3" s="165" t="s">
        <v>16</v>
      </c>
      <c r="AC3" s="165"/>
      <c r="AD3" s="165"/>
      <c r="AE3" s="165"/>
      <c r="AF3" s="165" t="s">
        <v>91</v>
      </c>
      <c r="AG3" s="174"/>
      <c r="AH3" s="174"/>
      <c r="AI3" s="175"/>
      <c r="AJ3" s="167" t="s">
        <v>48</v>
      </c>
      <c r="AK3" s="168"/>
      <c r="AL3" s="168"/>
      <c r="AM3" s="169"/>
      <c r="AN3" s="34"/>
      <c r="AO3" s="34"/>
    </row>
    <row r="4" spans="1:41" ht="22.5" customHeight="1">
      <c r="A4" s="34"/>
      <c r="B4" s="34"/>
      <c r="C4" s="180"/>
      <c r="D4" s="178"/>
      <c r="E4" s="101" t="s">
        <v>27</v>
      </c>
      <c r="F4" s="101" t="s">
        <v>35</v>
      </c>
      <c r="G4" s="166"/>
      <c r="H4" s="166"/>
      <c r="I4" s="166"/>
      <c r="J4" s="166"/>
      <c r="K4" s="183"/>
      <c r="L4" s="183"/>
      <c r="M4" s="183"/>
      <c r="N4" s="183"/>
      <c r="O4" s="166"/>
      <c r="P4" s="173"/>
      <c r="Q4" s="166"/>
      <c r="R4" s="173"/>
      <c r="S4" s="173"/>
      <c r="T4" s="166"/>
      <c r="U4" s="166"/>
      <c r="V4" s="166"/>
      <c r="W4" s="166"/>
      <c r="X4" s="183"/>
      <c r="Y4" s="183"/>
      <c r="Z4" s="183"/>
      <c r="AA4" s="183"/>
      <c r="AB4" s="166"/>
      <c r="AC4" s="166"/>
      <c r="AD4" s="166"/>
      <c r="AE4" s="166"/>
      <c r="AF4" s="173"/>
      <c r="AG4" s="173"/>
      <c r="AH4" s="173"/>
      <c r="AI4" s="176"/>
      <c r="AJ4" s="170"/>
      <c r="AK4" s="171"/>
      <c r="AL4" s="171"/>
      <c r="AM4" s="172"/>
      <c r="AN4" s="34"/>
      <c r="AO4" s="34"/>
    </row>
    <row r="5" spans="1:41" ht="21" customHeight="1">
      <c r="A5" s="34"/>
      <c r="B5" s="34"/>
      <c r="C5" s="102">
        <v>1</v>
      </c>
      <c r="D5" s="103"/>
      <c r="E5" s="101" t="s">
        <v>0</v>
      </c>
      <c r="F5" s="101" t="s">
        <v>34</v>
      </c>
      <c r="G5" s="101" t="s">
        <v>1</v>
      </c>
      <c r="H5" s="101" t="s">
        <v>2</v>
      </c>
      <c r="I5" s="101" t="s">
        <v>3</v>
      </c>
      <c r="J5" s="101" t="s">
        <v>4</v>
      </c>
      <c r="K5" s="104"/>
      <c r="L5" s="104"/>
      <c r="M5" s="104"/>
      <c r="N5" s="104"/>
      <c r="O5" s="101" t="s">
        <v>19</v>
      </c>
      <c r="P5" s="101" t="s">
        <v>15</v>
      </c>
      <c r="Q5" s="101" t="s">
        <v>7</v>
      </c>
      <c r="R5" s="101"/>
      <c r="S5" s="101" t="s">
        <v>30</v>
      </c>
      <c r="T5" s="101" t="s">
        <v>31</v>
      </c>
      <c r="U5" s="101" t="s">
        <v>5</v>
      </c>
      <c r="V5" s="101" t="s">
        <v>6</v>
      </c>
      <c r="W5" s="101" t="s">
        <v>17</v>
      </c>
      <c r="X5" s="104"/>
      <c r="Y5" s="104"/>
      <c r="Z5" s="104"/>
      <c r="AA5" s="104" t="s">
        <v>17</v>
      </c>
      <c r="AB5" s="101" t="s">
        <v>18</v>
      </c>
      <c r="AC5" s="101" t="s">
        <v>32</v>
      </c>
      <c r="AD5" s="101" t="s">
        <v>33</v>
      </c>
      <c r="AE5" s="101" t="s">
        <v>20</v>
      </c>
      <c r="AF5" s="101" t="s">
        <v>21</v>
      </c>
      <c r="AG5" s="101" t="s">
        <v>22</v>
      </c>
      <c r="AH5" s="101" t="s">
        <v>23</v>
      </c>
      <c r="AI5" s="105" t="s">
        <v>28</v>
      </c>
      <c r="AJ5" s="37" t="s">
        <v>20</v>
      </c>
      <c r="AK5" s="36" t="s">
        <v>21</v>
      </c>
      <c r="AL5" s="36" t="s">
        <v>22</v>
      </c>
      <c r="AM5" s="38" t="s">
        <v>23</v>
      </c>
      <c r="AN5" s="34"/>
      <c r="AO5" s="34"/>
    </row>
    <row r="6" spans="1:41" ht="17.25" customHeight="1" thickBot="1">
      <c r="A6" s="34"/>
      <c r="B6" s="34"/>
      <c r="C6" s="106">
        <v>2</v>
      </c>
      <c r="D6" s="107"/>
      <c r="E6" s="108" t="s">
        <v>12</v>
      </c>
      <c r="F6" s="108" t="s">
        <v>12</v>
      </c>
      <c r="G6" s="109" t="s">
        <v>41</v>
      </c>
      <c r="H6" s="109" t="s">
        <v>42</v>
      </c>
      <c r="I6" s="109" t="s">
        <v>40</v>
      </c>
      <c r="J6" s="109" t="s">
        <v>43</v>
      </c>
      <c r="K6" s="110" t="str">
        <f>AB6</f>
        <v>Pb(t)</v>
      </c>
      <c r="L6" s="110" t="str">
        <f>AC6</f>
        <v>Zn(t)</v>
      </c>
      <c r="M6" s="110" t="str">
        <f>AD6</f>
        <v>Ag(kg)</v>
      </c>
      <c r="N6" s="110" t="str">
        <f>AE6</f>
        <v>Au(kg)</v>
      </c>
      <c r="O6" s="108" t="s">
        <v>12</v>
      </c>
      <c r="P6" s="108" t="s">
        <v>12</v>
      </c>
      <c r="Q6" s="108" t="s">
        <v>38</v>
      </c>
      <c r="R6" s="108"/>
      <c r="S6" s="108" t="s">
        <v>12</v>
      </c>
      <c r="T6" s="111" t="str">
        <f>G6</f>
        <v>Pb%</v>
      </c>
      <c r="U6" s="111" t="str">
        <f>H6</f>
        <v>Zn%</v>
      </c>
      <c r="V6" s="111" t="str">
        <f>I6</f>
        <v>Ag g/t</v>
      </c>
      <c r="W6" s="111" t="str">
        <f>J6</f>
        <v>Au g/t</v>
      </c>
      <c r="X6" s="110" t="str">
        <f>AB6</f>
        <v>Pb(t)</v>
      </c>
      <c r="Y6" s="110" t="str">
        <f>AC6</f>
        <v>Zn(t)</v>
      </c>
      <c r="Z6" s="110" t="str">
        <f>AD6</f>
        <v>Ag(kg)</v>
      </c>
      <c r="AA6" s="110" t="str">
        <f>AE6</f>
        <v>Au(kg)</v>
      </c>
      <c r="AB6" s="112" t="s">
        <v>44</v>
      </c>
      <c r="AC6" s="112" t="s">
        <v>45</v>
      </c>
      <c r="AD6" s="112" t="s">
        <v>46</v>
      </c>
      <c r="AE6" s="112" t="s">
        <v>47</v>
      </c>
      <c r="AF6" s="111" t="str">
        <f aca="true" t="shared" si="0" ref="AF6:AM6">G6</f>
        <v>Pb%</v>
      </c>
      <c r="AG6" s="111" t="str">
        <f t="shared" si="0"/>
        <v>Zn%</v>
      </c>
      <c r="AH6" s="111" t="str">
        <f t="shared" si="0"/>
        <v>Ag g/t</v>
      </c>
      <c r="AI6" s="113" t="str">
        <f t="shared" si="0"/>
        <v>Au g/t</v>
      </c>
      <c r="AJ6" s="39" t="str">
        <f t="shared" si="0"/>
        <v>Pb(t)</v>
      </c>
      <c r="AK6" s="40" t="str">
        <f t="shared" si="0"/>
        <v>Zn(t)</v>
      </c>
      <c r="AL6" s="40" t="str">
        <f t="shared" si="0"/>
        <v>Ag(kg)</v>
      </c>
      <c r="AM6" s="41" t="str">
        <f t="shared" si="0"/>
        <v>Au(kg)</v>
      </c>
      <c r="AN6" s="34"/>
      <c r="AO6" s="34"/>
    </row>
    <row r="7" spans="1:41" ht="22.5" customHeight="1">
      <c r="A7" s="34"/>
      <c r="B7" s="34"/>
      <c r="C7" s="114">
        <v>3</v>
      </c>
      <c r="D7" s="115" t="s">
        <v>8</v>
      </c>
      <c r="E7" s="116"/>
      <c r="F7" s="117"/>
      <c r="G7" s="118"/>
      <c r="H7" s="118"/>
      <c r="I7" s="118"/>
      <c r="J7" s="118"/>
      <c r="K7" s="119">
        <f>IF(COUNT($F$7*G7%)&gt;0,SUM($F$7*G7%),"")</f>
        <v>0</v>
      </c>
      <c r="L7" s="119">
        <f>IF(COUNT($F$7*H7%)&gt;0,SUM($F$7*H7%),"")</f>
        <v>0</v>
      </c>
      <c r="M7" s="119">
        <f>IF(COUNT($F$7*I7%)&gt;0,SUM($F$7*I7%),"")</f>
        <v>0</v>
      </c>
      <c r="N7" s="119">
        <f>IF(COUNT($F$7*J7%)&gt;0,SUM($F$7*J7%),"")</f>
        <v>0</v>
      </c>
      <c r="O7" s="120"/>
      <c r="P7" s="117"/>
      <c r="Q7" s="117"/>
      <c r="R7" s="121">
        <f>P7*Q7</f>
        <v>0</v>
      </c>
      <c r="S7" s="122">
        <f>IF(COUNT(P7)&gt;0,SUM(P7-P7*Q7/100),"")</f>
      </c>
      <c r="T7" s="118"/>
      <c r="U7" s="118"/>
      <c r="V7" s="118"/>
      <c r="W7" s="118"/>
      <c r="X7" s="119">
        <f>P7*T7</f>
        <v>0</v>
      </c>
      <c r="Y7" s="119">
        <f>P7*U7</f>
        <v>0</v>
      </c>
      <c r="Z7" s="119">
        <f>P7*V7</f>
        <v>0</v>
      </c>
      <c r="AA7" s="119">
        <f>P7*W7</f>
        <v>0</v>
      </c>
      <c r="AB7" s="118"/>
      <c r="AC7" s="118"/>
      <c r="AD7" s="118"/>
      <c r="AE7" s="117"/>
      <c r="AF7" s="117"/>
      <c r="AG7" s="117"/>
      <c r="AH7" s="117"/>
      <c r="AI7" s="123"/>
      <c r="AJ7" s="42">
        <f aca="true" t="shared" si="1" ref="AJ7:AM10">AB7*AF7</f>
        <v>0</v>
      </c>
      <c r="AK7" s="43">
        <f t="shared" si="1"/>
        <v>0</v>
      </c>
      <c r="AL7" s="43">
        <f t="shared" si="1"/>
        <v>0</v>
      </c>
      <c r="AM7" s="44">
        <f t="shared" si="1"/>
        <v>0</v>
      </c>
      <c r="AN7" s="34"/>
      <c r="AO7" s="34"/>
    </row>
    <row r="8" spans="1:41" ht="22.5" customHeight="1">
      <c r="A8" s="34"/>
      <c r="B8" s="34"/>
      <c r="C8" s="102">
        <v>4</v>
      </c>
      <c r="D8" s="124" t="s">
        <v>9</v>
      </c>
      <c r="E8" s="125">
        <f>IF(COUNT(P7)&gt;0,SUM(E7-P7),"")</f>
      </c>
      <c r="F8" s="126">
        <f>IF(COUNT(P7)&gt;0,SUM(F7-P7),"")</f>
      </c>
      <c r="G8" s="127">
        <f>IF(COUNT(E8)&gt;0,SUM(G7),"")</f>
      </c>
      <c r="H8" s="127">
        <f>IF(COUNT(E8)&gt;0,SUM(H7),"")</f>
      </c>
      <c r="I8" s="127">
        <f>IF(COUNT(E8)&gt;0,SUM(I7),"")</f>
      </c>
      <c r="J8" s="127">
        <f>IF(COUNT(E8)&gt;0,SUM(J7),"")</f>
      </c>
      <c r="K8" s="119">
        <f>IF(COUNT($F$8*G8%)&gt;0,SUM($F$8*G8%),"")</f>
      </c>
      <c r="L8" s="119">
        <f>IF(COUNT($F$8*H8%)&gt;0,SUM($F$8*H8%),"")</f>
      </c>
      <c r="M8" s="119">
        <f>IF(COUNT($F$8*I8%)&gt;0,SUM($F$8*I8%),"")</f>
      </c>
      <c r="N8" s="119">
        <f>IF(COUNT($F$8*J8%)&gt;0,SUM($F$8*J8%),"")</f>
      </c>
      <c r="O8" s="128"/>
      <c r="P8" s="129"/>
      <c r="Q8" s="129"/>
      <c r="R8" s="130">
        <f>P8*Q8</f>
        <v>0</v>
      </c>
      <c r="S8" s="126">
        <f>IF(COUNT(P8)&gt;0,SUM(P8-P8*Q8/100),"")</f>
      </c>
      <c r="T8" s="131"/>
      <c r="U8" s="131"/>
      <c r="V8" s="131"/>
      <c r="W8" s="131"/>
      <c r="X8" s="119">
        <f>P8*T8</f>
        <v>0</v>
      </c>
      <c r="Y8" s="119">
        <f>P8*U8</f>
        <v>0</v>
      </c>
      <c r="Z8" s="119">
        <f>P8*V8</f>
        <v>0</v>
      </c>
      <c r="AA8" s="119">
        <f>P8*W8</f>
        <v>0</v>
      </c>
      <c r="AB8" s="131"/>
      <c r="AC8" s="131"/>
      <c r="AD8" s="131"/>
      <c r="AE8" s="129"/>
      <c r="AF8" s="129"/>
      <c r="AG8" s="129"/>
      <c r="AH8" s="129"/>
      <c r="AI8" s="132"/>
      <c r="AJ8" s="42">
        <f t="shared" si="1"/>
        <v>0</v>
      </c>
      <c r="AK8" s="43">
        <f t="shared" si="1"/>
        <v>0</v>
      </c>
      <c r="AL8" s="43">
        <f t="shared" si="1"/>
        <v>0</v>
      </c>
      <c r="AM8" s="44">
        <f t="shared" si="1"/>
        <v>0</v>
      </c>
      <c r="AN8" s="34"/>
      <c r="AO8" s="34"/>
    </row>
    <row r="9" spans="1:41" ht="22.5" customHeight="1">
      <c r="A9" s="34"/>
      <c r="B9" s="34"/>
      <c r="C9" s="102">
        <v>5</v>
      </c>
      <c r="D9" s="124" t="s">
        <v>10</v>
      </c>
      <c r="E9" s="125">
        <f>IF(COUNT(P8)&gt;0,SUM(E8-P8),"")</f>
      </c>
      <c r="F9" s="126">
        <f>IF(COUNT(P8)&gt;0,SUM(F8-P8),"")</f>
      </c>
      <c r="G9" s="127">
        <f>IF(COUNT(E9)&gt;0,SUM(G8),"")</f>
      </c>
      <c r="H9" s="127">
        <f>IF(COUNT(E9)&gt;0,SUM(H8),"")</f>
      </c>
      <c r="I9" s="127">
        <f>IF(COUNT(E9)&gt;0,SUM(I8),"")</f>
      </c>
      <c r="J9" s="127">
        <f>IF(COUNT(E9)&gt;0,SUM(J8),"")</f>
      </c>
      <c r="K9" s="119">
        <f>IF(COUNT($F$9*G9%)&gt;0,SUM($F$9*G9%),"")</f>
      </c>
      <c r="L9" s="119">
        <f>IF(COUNT($F$9*H9%)&gt;0,SUM($F$9*H9%),"")</f>
      </c>
      <c r="M9" s="119">
        <f>IF(COUNT($F$9*I9%)&gt;0,SUM($F$9*I9%),"")</f>
      </c>
      <c r="N9" s="119">
        <f>IF(COUNT($F$9*J9%)&gt;0,SUM($F$9*J9%),"")</f>
      </c>
      <c r="O9" s="128"/>
      <c r="P9" s="129"/>
      <c r="Q9" s="129"/>
      <c r="R9" s="130">
        <f>P9*Q9</f>
        <v>0</v>
      </c>
      <c r="S9" s="126">
        <f>IF(COUNT(P9)&gt;0,SUM(P9-P9*Q9/100),"")</f>
      </c>
      <c r="T9" s="131"/>
      <c r="U9" s="131"/>
      <c r="V9" s="131"/>
      <c r="W9" s="131"/>
      <c r="X9" s="119">
        <f>P9*T9</f>
        <v>0</v>
      </c>
      <c r="Y9" s="119">
        <f>P9*U9</f>
        <v>0</v>
      </c>
      <c r="Z9" s="119">
        <f>P9*V9</f>
        <v>0</v>
      </c>
      <c r="AA9" s="119">
        <f>P9*W9</f>
        <v>0</v>
      </c>
      <c r="AB9" s="129"/>
      <c r="AC9" s="129"/>
      <c r="AD9" s="129"/>
      <c r="AE9" s="129"/>
      <c r="AF9" s="129"/>
      <c r="AG9" s="129"/>
      <c r="AH9" s="129"/>
      <c r="AI9" s="132"/>
      <c r="AJ9" s="42">
        <f t="shared" si="1"/>
        <v>0</v>
      </c>
      <c r="AK9" s="43">
        <f t="shared" si="1"/>
        <v>0</v>
      </c>
      <c r="AL9" s="43">
        <f t="shared" si="1"/>
        <v>0</v>
      </c>
      <c r="AM9" s="44">
        <f t="shared" si="1"/>
        <v>0</v>
      </c>
      <c r="AN9" s="34"/>
      <c r="AO9" s="34"/>
    </row>
    <row r="10" spans="1:41" ht="22.5" customHeight="1">
      <c r="A10" s="34"/>
      <c r="B10" s="34"/>
      <c r="C10" s="102">
        <v>6</v>
      </c>
      <c r="D10" s="124" t="s">
        <v>11</v>
      </c>
      <c r="E10" s="125">
        <f>IF(COUNT(P9)&gt;0,SUM(E9-P9),"")</f>
      </c>
      <c r="F10" s="126">
        <f>IF(COUNT(P9)&gt;0,SUM(F9-P9),"")</f>
      </c>
      <c r="G10" s="127">
        <f>IF(COUNT(E10)&gt;0,SUM(G9),"")</f>
      </c>
      <c r="H10" s="127">
        <f>IF(COUNT(E10)&gt;0,SUM(H9),"")</f>
      </c>
      <c r="I10" s="127">
        <f>IF(COUNT(E10)&gt;0,SUM(I9),"")</f>
      </c>
      <c r="J10" s="127">
        <f>IF(COUNT(E10)&gt;0,SUM(J9),"")</f>
      </c>
      <c r="K10" s="119">
        <f>IF(COUNT($F$10*G10%)&gt;0,SUM($F$10*G10%),"")</f>
      </c>
      <c r="L10" s="119">
        <f>IF(COUNT($F$10*H10%)&gt;0,SUM($F$10*H10%),"")</f>
      </c>
      <c r="M10" s="119">
        <f>IF(COUNT($F$10*I10%)&gt;0,SUM($F$10*I10%),"")</f>
      </c>
      <c r="N10" s="119">
        <f>IF(COUNT($F$10*J10%)&gt;0,SUM($F$10*J10%),"")</f>
      </c>
      <c r="O10" s="128"/>
      <c r="P10" s="129"/>
      <c r="Q10" s="129"/>
      <c r="R10" s="130">
        <f>P10*Q10</f>
        <v>0</v>
      </c>
      <c r="S10" s="126">
        <f>IF(COUNT(P10)&gt;0,SUM(P10-P10*Q10/100),"")</f>
      </c>
      <c r="T10" s="131"/>
      <c r="U10" s="131"/>
      <c r="V10" s="131"/>
      <c r="W10" s="131"/>
      <c r="X10" s="119">
        <f>P10*T10</f>
        <v>0</v>
      </c>
      <c r="Y10" s="119">
        <f>P10*U10</f>
        <v>0</v>
      </c>
      <c r="Z10" s="119">
        <f>P10*V10</f>
        <v>0</v>
      </c>
      <c r="AA10" s="119">
        <f>P10*W10</f>
        <v>0</v>
      </c>
      <c r="AB10" s="129"/>
      <c r="AC10" s="129"/>
      <c r="AD10" s="129"/>
      <c r="AE10" s="129"/>
      <c r="AF10" s="129"/>
      <c r="AG10" s="129"/>
      <c r="AH10" s="129"/>
      <c r="AI10" s="132"/>
      <c r="AJ10" s="42">
        <f t="shared" si="1"/>
        <v>0</v>
      </c>
      <c r="AK10" s="43">
        <f t="shared" si="1"/>
        <v>0</v>
      </c>
      <c r="AL10" s="43">
        <f t="shared" si="1"/>
        <v>0</v>
      </c>
      <c r="AM10" s="44">
        <f t="shared" si="1"/>
        <v>0</v>
      </c>
      <c r="AN10" s="34"/>
      <c r="AO10" s="34"/>
    </row>
    <row r="11" spans="1:41" ht="35.25" customHeight="1" thickBot="1">
      <c r="A11" s="34"/>
      <c r="B11" s="34"/>
      <c r="C11" s="133">
        <v>7</v>
      </c>
      <c r="D11" s="134" t="s">
        <v>56</v>
      </c>
      <c r="E11" s="135">
        <f>IF(COUNT(P7:P10)&gt;0,SUM(E7-P7-P8-P9-P10),"")</f>
      </c>
      <c r="F11" s="135">
        <f>IF(COUNT(P7:P10)&gt;0,SUM(F7-P7-P8-P9-P10),"")</f>
      </c>
      <c r="G11" s="136">
        <f>IF(COUNT(G7)&gt;0,SUM(G7),"")</f>
      </c>
      <c r="H11" s="136">
        <f>IF(COUNT(H7)&gt;0,SUM(H7),"")</f>
      </c>
      <c r="I11" s="136">
        <f>IF(COUNT(I7)&gt;0,SUM(I7),"")</f>
      </c>
      <c r="J11" s="136">
        <f>IF(COUNT(J7)&gt;0,SUM(J7),"")</f>
      </c>
      <c r="K11" s="137">
        <f>IF(COUNT($F$11*G11%)&gt;0,SUM($F$11*G11%),"")</f>
      </c>
      <c r="L11" s="138">
        <f>IF(COUNT($F$11*H11%)&gt;0,SUM($F$11*H11%),"")</f>
      </c>
      <c r="M11" s="138">
        <f>IF(COUNT($F$11*I11%)&gt;0,SUM($F$11*I11%),"")</f>
      </c>
      <c r="N11" s="138">
        <f>IF(COUNT($F$11*J11%)&gt;0,SUM($F$11*J11%),"")</f>
      </c>
      <c r="O11" s="139">
        <f>IF(COUNT(O7:O10)&gt;0,SUM(O7:O10),"")</f>
      </c>
      <c r="P11" s="139">
        <f>IF(COUNT(P7:P10)&gt;0,SUM(P7:P10),"")</f>
      </c>
      <c r="Q11" s="140">
        <f>IF(COUNT(R11/$P$11)&gt;0,SUM(R11/$P$11),"")</f>
      </c>
      <c r="R11" s="141">
        <f>SUM(R7:R10)</f>
        <v>0</v>
      </c>
      <c r="S11" s="139">
        <f>IF(COUNT(S7:S10)&gt;0,SUM(S7:S10),"")</f>
      </c>
      <c r="T11" s="142">
        <f>IF(COUNT(X11/P11)&gt;0,SUM(X11/P11),"")</f>
      </c>
      <c r="U11" s="142">
        <f>IF(COUNT(Y11/P11)&gt;0,SUM(Y11/P11),"")</f>
      </c>
      <c r="V11" s="142">
        <f>IF(COUNT(Z11/P11)&gt;0,SUM(Z11/P11),"")</f>
      </c>
      <c r="W11" s="142">
        <f>IF(COUNT(AA11/P11)&gt;0,SUM(AA11/P11),"")</f>
      </c>
      <c r="X11" s="138">
        <f>SUM(X7:X10)</f>
        <v>0</v>
      </c>
      <c r="Y11" s="138">
        <f>SUM(Y7:Y10)</f>
        <v>0</v>
      </c>
      <c r="Z11" s="138">
        <f>SUM(Z7:Z10)</f>
        <v>0</v>
      </c>
      <c r="AA11" s="138">
        <f>SUM(AA7:AA10)</f>
        <v>0</v>
      </c>
      <c r="AB11" s="139">
        <f>IF(COUNT(AB7:AB10)&gt;0,SUM(AB7:AB10),"")</f>
      </c>
      <c r="AC11" s="139">
        <f>IF(COUNT(AC7:AC10)&gt;0,SUM(AC7:AC10),"")</f>
      </c>
      <c r="AD11" s="139">
        <f>IF(COUNT(AD7:AD10)&gt;0,SUM(AD7:AD10),"")</f>
      </c>
      <c r="AE11" s="139">
        <f>IF(COUNT(AE7:AE10)&gt;0,SUM(AE7:AE10),"")</f>
      </c>
      <c r="AF11" s="143">
        <f>IF(COUNT(AJ11/AB11)&gt;0,SUM(AJ11/AB11),"")</f>
      </c>
      <c r="AG11" s="143">
        <f>IF(COUNT(AK11/AC11)&gt;0,SUM(AK11/AC11),"")</f>
      </c>
      <c r="AH11" s="143">
        <f>IF(COUNT(AL11/AD11)&gt;0,SUM(AL11/AD11),"")</f>
      </c>
      <c r="AI11" s="144">
        <f>IF(COUNT(AM11/AE11)&gt;0,SUM(AM11/AE11),"")</f>
      </c>
      <c r="AJ11" s="45">
        <f>SUM(AJ7:AJ10)</f>
        <v>0</v>
      </c>
      <c r="AK11" s="45">
        <f>SUM(AK7:AK10)</f>
        <v>0</v>
      </c>
      <c r="AL11" s="45">
        <f>SUM(AL7:AL10)</f>
        <v>0</v>
      </c>
      <c r="AM11" s="45">
        <f>SUM(AM7:AM10)</f>
        <v>0</v>
      </c>
      <c r="AN11" s="34"/>
      <c r="AO11" s="34"/>
    </row>
    <row r="12" spans="1:41" ht="18" customHeight="1">
      <c r="A12" s="34"/>
      <c r="B12" s="34"/>
      <c r="C12" s="46"/>
      <c r="D12" s="47"/>
      <c r="E12" s="48"/>
      <c r="F12" s="48"/>
      <c r="G12" s="49"/>
      <c r="H12" s="49"/>
      <c r="I12" s="49"/>
      <c r="J12" s="49"/>
      <c r="K12" s="49"/>
      <c r="L12" s="49"/>
      <c r="M12" s="49"/>
      <c r="N12" s="49"/>
      <c r="O12" s="50"/>
      <c r="P12" s="51"/>
      <c r="Q12" s="51"/>
      <c r="R12" s="51"/>
      <c r="S12" s="51"/>
      <c r="T12" s="49"/>
      <c r="U12" s="49"/>
      <c r="V12" s="49"/>
      <c r="W12" s="49"/>
      <c r="X12" s="49"/>
      <c r="Y12" s="49"/>
      <c r="Z12" s="49"/>
      <c r="AA12" s="49"/>
      <c r="AB12" s="52"/>
      <c r="AC12" s="52"/>
      <c r="AD12" s="52"/>
      <c r="AE12" s="52"/>
      <c r="AF12" s="51"/>
      <c r="AG12" s="51"/>
      <c r="AH12" s="51"/>
      <c r="AI12" s="51"/>
      <c r="AN12" s="34"/>
      <c r="AO12" s="34"/>
    </row>
    <row r="13" spans="1:41" ht="15">
      <c r="A13" s="34"/>
      <c r="B13" s="34"/>
      <c r="C13" s="54" t="s">
        <v>51</v>
      </c>
      <c r="D13" s="55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34"/>
      <c r="AO13" s="34"/>
    </row>
    <row r="14" spans="1:41" ht="15">
      <c r="A14" s="34"/>
      <c r="B14" s="34"/>
      <c r="C14" s="54" t="s">
        <v>52</v>
      </c>
      <c r="D14" s="55"/>
      <c r="E14" s="55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34"/>
      <c r="AO14" s="34"/>
    </row>
    <row r="15" spans="1:41" ht="18" customHeight="1">
      <c r="A15" s="34"/>
      <c r="B15" s="34"/>
      <c r="C15" s="54" t="s">
        <v>50</v>
      </c>
      <c r="D15" s="47"/>
      <c r="E15" s="48"/>
      <c r="F15" s="48"/>
      <c r="G15" s="49"/>
      <c r="H15" s="49"/>
      <c r="I15" s="49"/>
      <c r="J15" s="49"/>
      <c r="K15" s="49"/>
      <c r="L15" s="49"/>
      <c r="M15" s="49"/>
      <c r="N15" s="49"/>
      <c r="O15" s="50"/>
      <c r="P15" s="51"/>
      <c r="Q15" s="51"/>
      <c r="R15" s="51"/>
      <c r="S15" s="51"/>
      <c r="T15" s="49"/>
      <c r="U15" s="60"/>
      <c r="V15" s="49"/>
      <c r="W15" s="49"/>
      <c r="X15" s="49"/>
      <c r="Y15" s="49"/>
      <c r="Z15" s="49"/>
      <c r="AA15" s="49"/>
      <c r="AB15" s="52"/>
      <c r="AC15" s="52"/>
      <c r="AD15" s="52"/>
      <c r="AE15" s="52"/>
      <c r="AF15" s="51"/>
      <c r="AG15" s="51"/>
      <c r="AH15" s="51"/>
      <c r="AI15" s="51"/>
      <c r="AN15" s="34"/>
      <c r="AO15" s="34"/>
    </row>
    <row r="16" spans="1:41" ht="18" customHeight="1">
      <c r="A16" s="34"/>
      <c r="B16" s="34"/>
      <c r="C16" s="54" t="s">
        <v>53</v>
      </c>
      <c r="D16" s="47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50"/>
      <c r="P16" s="51"/>
      <c r="Q16" s="51"/>
      <c r="R16" s="51"/>
      <c r="S16" s="51"/>
      <c r="T16" s="49"/>
      <c r="U16" s="49"/>
      <c r="V16" s="49"/>
      <c r="W16" s="49"/>
      <c r="X16" s="49"/>
      <c r="Y16" s="49"/>
      <c r="Z16" s="49"/>
      <c r="AA16" s="49"/>
      <c r="AB16" s="52"/>
      <c r="AC16" s="52"/>
      <c r="AD16" s="52"/>
      <c r="AE16" s="52"/>
      <c r="AF16" s="51"/>
      <c r="AG16" s="51"/>
      <c r="AH16" s="51"/>
      <c r="AI16" s="51"/>
      <c r="AN16" s="34"/>
      <c r="AO16" s="34"/>
    </row>
    <row r="17" spans="1:41" ht="15">
      <c r="A17" s="34"/>
      <c r="B17" s="34"/>
      <c r="C17" s="54" t="s">
        <v>80</v>
      </c>
      <c r="D17" s="61"/>
      <c r="E17" s="61"/>
      <c r="F17" s="62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14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N17" s="34"/>
      <c r="AO17" s="34"/>
    </row>
    <row r="18" spans="1:41" ht="15">
      <c r="A18" s="34"/>
      <c r="B18" s="34"/>
      <c r="C18" s="54"/>
      <c r="D18" s="55"/>
      <c r="E18" s="55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N18" s="34"/>
      <c r="AO18" s="34"/>
    </row>
    <row r="19" spans="1:41" ht="15">
      <c r="A19" s="34"/>
      <c r="B19" s="34"/>
      <c r="C19" s="54" t="s">
        <v>26</v>
      </c>
      <c r="D19" s="55"/>
      <c r="E19" s="55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N19" s="34"/>
      <c r="AO19" s="34"/>
    </row>
    <row r="20" spans="1:41" ht="29.25" customHeight="1">
      <c r="A20" s="34"/>
      <c r="B20" s="34"/>
      <c r="C20" s="164" t="s">
        <v>14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63"/>
      <c r="Q20" s="63"/>
      <c r="R20" s="63"/>
      <c r="S20" s="63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N20" s="34"/>
      <c r="AO20" s="34"/>
    </row>
    <row r="21" spans="1:41" ht="45" customHeight="1">
      <c r="A21" s="34"/>
      <c r="B21" s="34"/>
      <c r="C21" s="181" t="s">
        <v>13</v>
      </c>
      <c r="D21" s="181"/>
      <c r="E21" s="181"/>
      <c r="F21" s="181"/>
      <c r="G21" s="64"/>
      <c r="H21" s="64"/>
      <c r="I21" s="64"/>
      <c r="J21" s="64"/>
      <c r="K21" s="64"/>
      <c r="L21" s="64"/>
      <c r="M21" s="64"/>
      <c r="N21" s="64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  <c r="AK21" s="66"/>
      <c r="AL21" s="66"/>
      <c r="AM21" s="66"/>
      <c r="AN21" s="65"/>
      <c r="AO21" s="34"/>
    </row>
    <row r="22" spans="1:40" ht="15">
      <c r="A22" s="34"/>
      <c r="B22" s="3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6"/>
      <c r="AK22" s="66"/>
      <c r="AL22" s="66"/>
      <c r="AM22" s="66"/>
      <c r="AN22" s="65"/>
    </row>
    <row r="23" spans="1:40" ht="22.5" customHeight="1">
      <c r="A23" s="34"/>
      <c r="B23" s="34"/>
      <c r="C23" s="67" t="s">
        <v>25</v>
      </c>
      <c r="D23" s="65"/>
      <c r="E23" s="65"/>
      <c r="F23" s="65"/>
      <c r="G23" s="65"/>
      <c r="H23" s="65"/>
      <c r="I23" s="68"/>
      <c r="J23" s="65"/>
      <c r="K23" s="65"/>
      <c r="L23" s="65"/>
      <c r="M23" s="65"/>
      <c r="N23" s="65"/>
      <c r="O23" s="65"/>
      <c r="P23" s="69" t="s">
        <v>54</v>
      </c>
      <c r="Q23" s="69"/>
      <c r="R23" s="69"/>
      <c r="S23" s="69"/>
      <c r="T23" s="65"/>
      <c r="U23" s="65"/>
      <c r="V23" s="70"/>
      <c r="W23" s="70"/>
      <c r="AB23" s="71" t="s">
        <v>55</v>
      </c>
      <c r="AC23" s="65"/>
      <c r="AD23" s="65"/>
      <c r="AE23" s="65"/>
      <c r="AF23" s="65"/>
      <c r="AG23" s="65"/>
      <c r="AH23" s="65"/>
      <c r="AI23" s="65"/>
      <c r="AJ23" s="66"/>
      <c r="AK23" s="66"/>
      <c r="AL23" s="66"/>
      <c r="AM23" s="66"/>
      <c r="AN23" s="65"/>
    </row>
    <row r="24" spans="1:40" ht="27.75" customHeight="1">
      <c r="A24" s="34"/>
      <c r="B24" s="34"/>
      <c r="C24" s="67" t="s">
        <v>77</v>
      </c>
      <c r="D24" s="65"/>
      <c r="E24" s="77"/>
      <c r="F24" s="77"/>
      <c r="G24" s="65"/>
      <c r="H24" s="65"/>
      <c r="I24" s="72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70"/>
      <c r="W24" s="70"/>
      <c r="AB24" s="67" t="s">
        <v>77</v>
      </c>
      <c r="AC24" s="65"/>
      <c r="AD24" s="65"/>
      <c r="AE24" s="79"/>
      <c r="AF24" s="79"/>
      <c r="AG24" s="79"/>
      <c r="AH24" s="65"/>
      <c r="AI24" s="65"/>
      <c r="AJ24" s="66"/>
      <c r="AK24" s="66"/>
      <c r="AL24" s="66"/>
      <c r="AM24" s="66"/>
      <c r="AN24" s="65"/>
    </row>
    <row r="25" spans="1:40" ht="36" customHeight="1">
      <c r="A25" s="34"/>
      <c r="B25" s="34"/>
      <c r="C25" s="67" t="s">
        <v>78</v>
      </c>
      <c r="D25" s="65"/>
      <c r="E25" s="78"/>
      <c r="F25" s="78"/>
      <c r="G25" s="65"/>
      <c r="H25" s="65"/>
      <c r="I25" s="72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70"/>
      <c r="W25" s="70"/>
      <c r="AB25" s="67" t="s">
        <v>79</v>
      </c>
      <c r="AC25" s="65"/>
      <c r="AD25" s="65"/>
      <c r="AE25" s="80"/>
      <c r="AF25" s="80"/>
      <c r="AG25" s="80"/>
      <c r="AH25" s="65"/>
      <c r="AI25" s="65"/>
      <c r="AJ25" s="66"/>
      <c r="AK25" s="66"/>
      <c r="AL25" s="66"/>
      <c r="AM25" s="66"/>
      <c r="AN25" s="65"/>
    </row>
    <row r="26" spans="1:40" ht="12.75">
      <c r="A26" s="34"/>
      <c r="B26" s="34"/>
      <c r="C26" s="73"/>
      <c r="D26" s="73"/>
      <c r="E26" s="73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6"/>
      <c r="AK26" s="66"/>
      <c r="AL26" s="66"/>
      <c r="AM26" s="66"/>
      <c r="AN26" s="65"/>
    </row>
    <row r="27" spans="1:40" ht="12.75">
      <c r="A27" s="34"/>
      <c r="B27" s="34"/>
      <c r="C27" s="73"/>
      <c r="D27" s="73"/>
      <c r="E27" s="73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6"/>
      <c r="AK27" s="66"/>
      <c r="AL27" s="66"/>
      <c r="AM27" s="66"/>
      <c r="AN27" s="65"/>
    </row>
    <row r="28" spans="1:40" ht="12.75">
      <c r="A28" s="34"/>
      <c r="B28" s="34"/>
      <c r="C28" s="73"/>
      <c r="D28" s="73"/>
      <c r="E28" s="7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6"/>
      <c r="AK28" s="66"/>
      <c r="AL28" s="66"/>
      <c r="AM28" s="66"/>
      <c r="AN28" s="65"/>
    </row>
    <row r="29" spans="1:31" ht="12.75">
      <c r="A29" s="34"/>
      <c r="B29" s="34"/>
      <c r="C29" s="74"/>
      <c r="D29" s="74"/>
      <c r="E29" s="74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ht="12.75">
      <c r="A30" s="34"/>
      <c r="B30" s="34"/>
      <c r="C30" s="74"/>
      <c r="D30" s="74"/>
      <c r="E30" s="74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1:2" ht="12.75">
      <c r="A31" s="34"/>
      <c r="B31" s="34"/>
    </row>
  </sheetData>
  <sheetProtection password="E491" sheet="1"/>
  <mergeCells count="17">
    <mergeCell ref="C21:F21"/>
    <mergeCell ref="P3:P4"/>
    <mergeCell ref="AB3:AE4"/>
    <mergeCell ref="Q3:Q4"/>
    <mergeCell ref="K3:N4"/>
    <mergeCell ref="X3:AA4"/>
    <mergeCell ref="T3:W4"/>
    <mergeCell ref="C20:O20"/>
    <mergeCell ref="G3:J4"/>
    <mergeCell ref="O3:O4"/>
    <mergeCell ref="AJ3:AM4"/>
    <mergeCell ref="R3:R4"/>
    <mergeCell ref="S3:S4"/>
    <mergeCell ref="AF3:AI4"/>
    <mergeCell ref="D3:D4"/>
    <mergeCell ref="C3:C4"/>
    <mergeCell ref="E3:F3"/>
  </mergeCells>
  <dataValidations count="2">
    <dataValidation type="whole" allowBlank="1" showInputMessage="1" showErrorMessage="1" promptTitle="Formula" prompt="Kujdes mos ndrysho" errorTitle="Formula" error="Kujdes mos ndrysho" sqref="C7:D11 T6:AA6 AF6:AI6 R11 X7:AA11 X3:AA5">
      <formula1>SUM(C7:C65454)</formula1>
      <formula2>SUM(C7:C65454)</formula2>
    </dataValidation>
    <dataValidation type="whole" allowBlank="1" showInputMessage="1" showErrorMessage="1" promptTitle="Formula" prompt="Kujdes mos ndrysho" errorTitle="Formula" error="Kujdes mos ndrysho" sqref="K3:N11">
      <formula1>SUM(K3:K65450)</formula1>
      <formula2>SUM(K3:K65450)</formula2>
    </dataValidation>
  </dataValidations>
  <printOptions/>
  <pageMargins left="0.38" right="0.2" top="0.75" bottom="0.58" header="0.28" footer="0.39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H37" sqref="H37"/>
    </sheetView>
  </sheetViews>
  <sheetFormatPr defaultColWidth="9.140625" defaultRowHeight="12.75"/>
  <cols>
    <col min="2" max="2" width="14.00390625" style="0" bestFit="1" customWidth="1"/>
  </cols>
  <sheetData>
    <row r="2" ht="15.75">
      <c r="B2" s="145" t="s">
        <v>92</v>
      </c>
    </row>
    <row r="4" ht="18">
      <c r="B4" s="146">
        <v>12345678</v>
      </c>
    </row>
    <row r="6" ht="12.75">
      <c r="B6" s="147" t="s">
        <v>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&lt;KPMM&gt;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smulaj</dc:creator>
  <cp:keywords/>
  <dc:description/>
  <cp:lastModifiedBy>Sali Mulaj</cp:lastModifiedBy>
  <cp:lastPrinted>2010-08-06T06:04:29Z</cp:lastPrinted>
  <dcterms:created xsi:type="dcterms:W3CDTF">2009-01-19T07:14:23Z</dcterms:created>
  <dcterms:modified xsi:type="dcterms:W3CDTF">2019-02-26T13:41:20Z</dcterms:modified>
  <cp:category/>
  <cp:version/>
  <cp:contentType/>
  <cp:contentStatus/>
</cp:coreProperties>
</file>